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135" tabRatio="817"/>
  </bookViews>
  <sheets>
    <sheet name="1-Buget" sheetId="26" r:id="rId1"/>
    <sheet name="2-Investiție" sheetId="27" r:id="rId2"/>
    <sheet name="3- Proiectii-fin -Inv" sheetId="25" r:id="rId3"/>
    <sheet name="3A- Imobilizări" sheetId="28" r:id="rId4"/>
    <sheet name="Anexa 3 Bugetul  Proiectului" sheetId="29" r:id="rId5"/>
    <sheet name="Situații financiare A" sheetId="30" r:id="rId6"/>
    <sheet name="Situațiile financiare B" sheetId="31" r:id="rId7"/>
    <sheet name="Situațiile financiare C" sheetId="32" r:id="rId8"/>
  </sheets>
  <definedNames>
    <definedName name="_xlnm.Print_Area" localSheetId="4">'Anexa 3 Bugetul  Proiectului'!$A$1:$N$57</definedName>
  </definedNames>
  <calcPr calcId="145621"/>
</workbook>
</file>

<file path=xl/calcChain.xml><?xml version="1.0" encoding="utf-8"?>
<calcChain xmlns="http://schemas.openxmlformats.org/spreadsheetml/2006/main">
  <c r="C72" i="26" l="1"/>
  <c r="C71" i="26"/>
  <c r="C68" i="26"/>
  <c r="C66" i="26"/>
  <c r="C60" i="26"/>
  <c r="C58" i="26"/>
  <c r="D54" i="26"/>
  <c r="E54" i="26"/>
  <c r="F54" i="26"/>
  <c r="G54" i="26"/>
  <c r="H54" i="26"/>
  <c r="I54" i="26"/>
  <c r="C54" i="26"/>
  <c r="D53" i="26"/>
  <c r="E53" i="26"/>
  <c r="F53" i="26"/>
  <c r="G53" i="26"/>
  <c r="H53" i="26"/>
  <c r="I53" i="26"/>
  <c r="C53" i="26"/>
  <c r="D52" i="26"/>
  <c r="E52" i="26"/>
  <c r="F52" i="26"/>
  <c r="G52" i="26"/>
  <c r="H52" i="26"/>
  <c r="I52" i="26"/>
  <c r="C52" i="26"/>
  <c r="B81" i="32" l="1"/>
  <c r="B12" i="32" l="1"/>
  <c r="E22" i="25"/>
  <c r="D18" i="25"/>
  <c r="D22" i="25" s="1"/>
  <c r="E18" i="25"/>
  <c r="F18" i="25"/>
  <c r="F22" i="25" s="1"/>
  <c r="G18" i="25"/>
  <c r="G22" i="25" s="1"/>
  <c r="H18" i="25"/>
  <c r="H22" i="25" s="1"/>
  <c r="I18" i="25"/>
  <c r="I22" i="25" s="1"/>
  <c r="J18" i="25"/>
  <c r="J22" i="25" s="1"/>
  <c r="K18" i="25"/>
  <c r="K22" i="25" s="1"/>
  <c r="L18" i="25"/>
  <c r="L22" i="25" s="1"/>
  <c r="C18" i="25"/>
  <c r="C22" i="25" s="1"/>
  <c r="C73" i="26"/>
  <c r="C122" i="32" l="1"/>
  <c r="B122" i="32"/>
  <c r="C121" i="32"/>
  <c r="B121" i="32"/>
  <c r="B123" i="32" s="1"/>
  <c r="B101" i="32"/>
  <c r="B100" i="32"/>
  <c r="B98" i="32"/>
  <c r="D81" i="32"/>
  <c r="C81" i="32"/>
  <c r="D80" i="32"/>
  <c r="C80" i="32"/>
  <c r="B80" i="32"/>
  <c r="D77" i="32"/>
  <c r="D79" i="32" s="1"/>
  <c r="C77" i="32"/>
  <c r="C79" i="32" s="1"/>
  <c r="B77" i="32"/>
  <c r="B79" i="32" s="1"/>
  <c r="D72" i="32"/>
  <c r="D74" i="32" s="1"/>
  <c r="C72" i="32"/>
  <c r="C74" i="32" s="1"/>
  <c r="B72" i="32"/>
  <c r="B73" i="32" s="1"/>
  <c r="D67" i="32"/>
  <c r="D69" i="32" s="1"/>
  <c r="C67" i="32"/>
  <c r="C68" i="32" s="1"/>
  <c r="B67" i="32"/>
  <c r="B69" i="32" s="1"/>
  <c r="D63" i="32"/>
  <c r="C63" i="32"/>
  <c r="B63" i="32"/>
  <c r="D40" i="32"/>
  <c r="C40" i="32"/>
  <c r="B40" i="32"/>
  <c r="D37" i="32"/>
  <c r="B94" i="32" s="1"/>
  <c r="C37" i="32"/>
  <c r="B37" i="32"/>
  <c r="D34" i="32"/>
  <c r="C34" i="32"/>
  <c r="B34" i="32"/>
  <c r="D26" i="32"/>
  <c r="C26" i="32"/>
  <c r="B26" i="32"/>
  <c r="D18" i="32"/>
  <c r="D22" i="32" s="1"/>
  <c r="C18" i="32"/>
  <c r="C22" i="32" s="1"/>
  <c r="B18" i="32"/>
  <c r="B22" i="32" s="1"/>
  <c r="D12" i="32"/>
  <c r="C12" i="32"/>
  <c r="D117" i="31"/>
  <c r="D118" i="31" s="1"/>
  <c r="C117" i="31"/>
  <c r="C119" i="31" s="1"/>
  <c r="B117" i="31"/>
  <c r="B119" i="31" s="1"/>
  <c r="D109" i="31"/>
  <c r="D110" i="31" s="1"/>
  <c r="C109" i="31"/>
  <c r="C110" i="31" s="1"/>
  <c r="B109" i="31"/>
  <c r="B111" i="31" s="1"/>
  <c r="D103" i="31"/>
  <c r="D121" i="31" s="1"/>
  <c r="C103" i="31"/>
  <c r="C121" i="31" s="1"/>
  <c r="B103" i="31"/>
  <c r="D96" i="31"/>
  <c r="D104" i="31" s="1"/>
  <c r="C96" i="31"/>
  <c r="B96" i="31"/>
  <c r="B120" i="31" s="1"/>
  <c r="D90" i="31"/>
  <c r="C90" i="31"/>
  <c r="B90" i="31"/>
  <c r="D77" i="31"/>
  <c r="C150" i="31" s="1"/>
  <c r="C77" i="31"/>
  <c r="B77" i="31"/>
  <c r="D68" i="31"/>
  <c r="C147" i="31" s="1"/>
  <c r="C68" i="31"/>
  <c r="B147" i="31" s="1"/>
  <c r="B68" i="31"/>
  <c r="D50" i="31"/>
  <c r="C50" i="31"/>
  <c r="B50" i="31"/>
  <c r="D33" i="31"/>
  <c r="C33" i="31"/>
  <c r="B33" i="31"/>
  <c r="D23" i="31"/>
  <c r="C23" i="31"/>
  <c r="B23" i="31"/>
  <c r="D20" i="31"/>
  <c r="C20" i="31"/>
  <c r="B20" i="31"/>
  <c r="C206" i="30"/>
  <c r="B206" i="30"/>
  <c r="C205" i="30"/>
  <c r="B205" i="30"/>
  <c r="C204" i="30"/>
  <c r="B204" i="30"/>
  <c r="B176" i="30"/>
  <c r="B174" i="30"/>
  <c r="B173" i="30"/>
  <c r="D147" i="30"/>
  <c r="C147" i="30"/>
  <c r="B147" i="30"/>
  <c r="D146" i="30"/>
  <c r="C146" i="30"/>
  <c r="B146" i="30"/>
  <c r="D145" i="30"/>
  <c r="C145" i="30"/>
  <c r="B145" i="30"/>
  <c r="D136" i="30"/>
  <c r="C136" i="30"/>
  <c r="B136" i="30"/>
  <c r="D132" i="30"/>
  <c r="C132" i="30"/>
  <c r="B132" i="30"/>
  <c r="D124" i="30"/>
  <c r="C124" i="30"/>
  <c r="B124" i="30"/>
  <c r="D113" i="30"/>
  <c r="C113" i="30"/>
  <c r="B113" i="30"/>
  <c r="D105" i="30"/>
  <c r="C105" i="30"/>
  <c r="B105" i="30"/>
  <c r="D85" i="30"/>
  <c r="B169" i="30" s="1"/>
  <c r="C85" i="30"/>
  <c r="B85" i="30"/>
  <c r="D82" i="30"/>
  <c r="B168" i="30" s="1"/>
  <c r="C82" i="30"/>
  <c r="B82" i="30"/>
  <c r="D75" i="30"/>
  <c r="B175" i="30" s="1"/>
  <c r="C75" i="30"/>
  <c r="B75" i="30"/>
  <c r="D68" i="30"/>
  <c r="D89" i="30" s="1"/>
  <c r="C199" i="30" s="1"/>
  <c r="C68" i="30"/>
  <c r="B68" i="30"/>
  <c r="D63" i="30"/>
  <c r="C63" i="30"/>
  <c r="B63" i="30"/>
  <c r="D60" i="30"/>
  <c r="C60" i="30"/>
  <c r="B60" i="30"/>
  <c r="D57" i="30"/>
  <c r="D56" i="30" s="1"/>
  <c r="C57" i="30"/>
  <c r="B57" i="30"/>
  <c r="D54" i="30"/>
  <c r="C197" i="30" s="1"/>
  <c r="C54" i="30"/>
  <c r="B197" i="30" s="1"/>
  <c r="B54" i="30"/>
  <c r="D42" i="30"/>
  <c r="C196" i="30" s="1"/>
  <c r="C198" i="30" s="1"/>
  <c r="C42" i="30"/>
  <c r="B196" i="30" s="1"/>
  <c r="B198" i="30" s="1"/>
  <c r="B42" i="30"/>
  <c r="D30" i="30"/>
  <c r="C30" i="30"/>
  <c r="B30" i="30"/>
  <c r="D29" i="30"/>
  <c r="D25" i="30"/>
  <c r="C25" i="30"/>
  <c r="C29" i="30" s="1"/>
  <c r="B25" i="30"/>
  <c r="B29" i="30" s="1"/>
  <c r="D16" i="30"/>
  <c r="D18" i="30" s="1"/>
  <c r="C16" i="30"/>
  <c r="C18" i="30" s="1"/>
  <c r="B16" i="30"/>
  <c r="B18" i="30" s="1"/>
  <c r="C123" i="32" l="1"/>
  <c r="C104" i="31"/>
  <c r="C43" i="31"/>
  <c r="C44" i="31" s="1"/>
  <c r="D43" i="31"/>
  <c r="B43" i="31"/>
  <c r="B44" i="31" s="1"/>
  <c r="B149" i="30"/>
  <c r="B137" i="30"/>
  <c r="D137" i="30"/>
  <c r="C56" i="30"/>
  <c r="C92" i="30" s="1"/>
  <c r="B56" i="30"/>
  <c r="D43" i="30"/>
  <c r="D44" i="30" s="1"/>
  <c r="B93" i="30"/>
  <c r="C82" i="32"/>
  <c r="C84" i="32" s="1"/>
  <c r="D82" i="32"/>
  <c r="C128" i="32" s="1"/>
  <c r="C132" i="32" s="1"/>
  <c r="C133" i="32" s="1"/>
  <c r="B49" i="32"/>
  <c r="B110" i="31"/>
  <c r="B69" i="31"/>
  <c r="B78" i="31" s="1"/>
  <c r="D44" i="31"/>
  <c r="B104" i="31"/>
  <c r="B106" i="31" s="1"/>
  <c r="D119" i="31"/>
  <c r="C111" i="31"/>
  <c r="C69" i="31"/>
  <c r="C78" i="31" s="1"/>
  <c r="D69" i="31"/>
  <c r="D78" i="31" s="1"/>
  <c r="C43" i="32"/>
  <c r="B124" i="32" s="1"/>
  <c r="B125" i="32" s="1"/>
  <c r="B74" i="32"/>
  <c r="B82" i="32"/>
  <c r="B84" i="32" s="1"/>
  <c r="B43" i="32"/>
  <c r="B48" i="32" s="1"/>
  <c r="B50" i="32" s="1"/>
  <c r="B68" i="32"/>
  <c r="D23" i="32"/>
  <c r="C69" i="32"/>
  <c r="D78" i="32"/>
  <c r="B23" i="32"/>
  <c r="D43" i="32"/>
  <c r="D48" i="32" s="1"/>
  <c r="D50" i="32" s="1"/>
  <c r="C137" i="30"/>
  <c r="D139" i="30"/>
  <c r="C149" i="30"/>
  <c r="C43" i="30"/>
  <c r="C44" i="30" s="1"/>
  <c r="D127" i="30"/>
  <c r="D149" i="30"/>
  <c r="C89" i="30"/>
  <c r="B199" i="30" s="1"/>
  <c r="B200" i="30" s="1"/>
  <c r="B89" i="30"/>
  <c r="B94" i="30" s="1"/>
  <c r="C125" i="30"/>
  <c r="C142" i="30" s="1"/>
  <c r="D125" i="30"/>
  <c r="C127" i="30"/>
  <c r="B125" i="30"/>
  <c r="B140" i="30" s="1"/>
  <c r="D84" i="32"/>
  <c r="D83" i="32"/>
  <c r="C23" i="32"/>
  <c r="B93" i="32"/>
  <c r="B95" i="32" s="1"/>
  <c r="B104" i="32" s="1"/>
  <c r="C49" i="32"/>
  <c r="D68" i="32"/>
  <c r="C73" i="32"/>
  <c r="B78" i="32"/>
  <c r="D49" i="32"/>
  <c r="D73" i="32"/>
  <c r="C78" i="32"/>
  <c r="C105" i="31"/>
  <c r="C112" i="31"/>
  <c r="C106" i="31"/>
  <c r="D106" i="31"/>
  <c r="D112" i="31"/>
  <c r="D105" i="31"/>
  <c r="C120" i="31"/>
  <c r="C122" i="31" s="1"/>
  <c r="D120" i="31"/>
  <c r="D122" i="31" s="1"/>
  <c r="C148" i="31"/>
  <c r="C149" i="31" s="1"/>
  <c r="C151" i="31" s="1"/>
  <c r="C118" i="31"/>
  <c r="B121" i="31"/>
  <c r="B122" i="31" s="1"/>
  <c r="B148" i="31"/>
  <c r="B149" i="31" s="1"/>
  <c r="B118" i="31"/>
  <c r="D111" i="31"/>
  <c r="B150" i="31"/>
  <c r="D92" i="30"/>
  <c r="D93" i="30"/>
  <c r="C200" i="30"/>
  <c r="C93" i="30"/>
  <c r="B92" i="30"/>
  <c r="B170" i="30"/>
  <c r="B179" i="30" s="1"/>
  <c r="B138" i="30"/>
  <c r="C148" i="30"/>
  <c r="D126" i="30"/>
  <c r="B139" i="30"/>
  <c r="B43" i="30"/>
  <c r="B44" i="30" s="1"/>
  <c r="C126" i="30"/>
  <c r="D94" i="30"/>
  <c r="B127" i="30"/>
  <c r="C139" i="30"/>
  <c r="B148" i="30"/>
  <c r="B126" i="30"/>
  <c r="C138" i="30"/>
  <c r="D138" i="30"/>
  <c r="D148" i="30"/>
  <c r="B51" i="32" l="1"/>
  <c r="B112" i="31"/>
  <c r="B114" i="31" s="1"/>
  <c r="B105" i="31"/>
  <c r="C79" i="31"/>
  <c r="D142" i="30"/>
  <c r="C141" i="30"/>
  <c r="B128" i="32"/>
  <c r="B132" i="32" s="1"/>
  <c r="B133" i="32" s="1"/>
  <c r="C83" i="32"/>
  <c r="B83" i="32"/>
  <c r="C70" i="31"/>
  <c r="B70" i="31"/>
  <c r="B79" i="31"/>
  <c r="D79" i="31"/>
  <c r="C48" i="32"/>
  <c r="C50" i="32" s="1"/>
  <c r="C51" i="32" s="1"/>
  <c r="C124" i="32"/>
  <c r="C125" i="32" s="1"/>
  <c r="D70" i="31"/>
  <c r="D51" i="32"/>
  <c r="C140" i="30"/>
  <c r="D140" i="30"/>
  <c r="D141" i="30"/>
  <c r="C94" i="30"/>
  <c r="B142" i="30"/>
  <c r="B141" i="30"/>
  <c r="B102" i="32"/>
  <c r="B123" i="31"/>
  <c r="B124" i="31"/>
  <c r="C124" i="31"/>
  <c r="C123" i="31"/>
  <c r="B154" i="31"/>
  <c r="B158" i="31" s="1"/>
  <c r="B159" i="31" s="1"/>
  <c r="B151" i="31"/>
  <c r="C114" i="31"/>
  <c r="C113" i="31"/>
  <c r="D124" i="31"/>
  <c r="D123" i="31"/>
  <c r="C154" i="31"/>
  <c r="C158" i="31" s="1"/>
  <c r="C159" i="31" s="1"/>
  <c r="D114" i="31"/>
  <c r="D113" i="31"/>
  <c r="B150" i="30"/>
  <c r="B155" i="30" s="1"/>
  <c r="B151" i="30"/>
  <c r="B152" i="30"/>
  <c r="C152" i="30"/>
  <c r="C150" i="30"/>
  <c r="C155" i="30" s="1"/>
  <c r="C151" i="30"/>
  <c r="D152" i="30"/>
  <c r="D150" i="30"/>
  <c r="D155" i="30" s="1"/>
  <c r="D151" i="30"/>
  <c r="B177" i="30"/>
  <c r="B113" i="31" l="1"/>
  <c r="D157" i="30"/>
  <c r="C203" i="30"/>
  <c r="C207" i="30" s="1"/>
  <c r="C208" i="30" s="1"/>
  <c r="D156" i="30"/>
  <c r="C157" i="30"/>
  <c r="B203" i="30"/>
  <c r="B207" i="30" s="1"/>
  <c r="B208" i="30" s="1"/>
  <c r="C156" i="30"/>
  <c r="B156" i="30"/>
  <c r="B157" i="30"/>
  <c r="N55" i="29" l="1"/>
  <c r="L55" i="29"/>
  <c r="J55" i="29"/>
  <c r="H55" i="29"/>
  <c r="G55" i="29"/>
  <c r="F55" i="29"/>
  <c r="I8" i="29"/>
  <c r="I10" i="29"/>
  <c r="K11" i="29"/>
  <c r="I14" i="29"/>
  <c r="K15" i="29"/>
  <c r="M16" i="29"/>
  <c r="I16" i="29"/>
  <c r="I18" i="29"/>
  <c r="K19" i="29"/>
  <c r="I22" i="29"/>
  <c r="K23" i="29"/>
  <c r="M24" i="29"/>
  <c r="I24" i="29"/>
  <c r="I26" i="29"/>
  <c r="K27" i="29"/>
  <c r="I30" i="29"/>
  <c r="K31" i="29"/>
  <c r="M32" i="29"/>
  <c r="I32" i="29"/>
  <c r="I34" i="29"/>
  <c r="K35" i="29"/>
  <c r="I38" i="29"/>
  <c r="K39" i="29"/>
  <c r="I39" i="29"/>
  <c r="M40" i="29"/>
  <c r="I40" i="29"/>
  <c r="I42" i="29"/>
  <c r="K43" i="29"/>
  <c r="E46" i="29"/>
  <c r="I46" i="29"/>
  <c r="K47" i="29"/>
  <c r="I47" i="29"/>
  <c r="M48" i="29"/>
  <c r="I48" i="29"/>
  <c r="I50" i="29"/>
  <c r="K51" i="29"/>
  <c r="E54" i="29"/>
  <c r="I54" i="29"/>
  <c r="K53" i="29"/>
  <c r="I53" i="29"/>
  <c r="E53" i="29"/>
  <c r="M52" i="29"/>
  <c r="I52" i="29"/>
  <c r="E52" i="29"/>
  <c r="M51" i="29"/>
  <c r="M50" i="29"/>
  <c r="K50" i="29"/>
  <c r="E50" i="29"/>
  <c r="M49" i="29"/>
  <c r="K49" i="29"/>
  <c r="I49" i="29"/>
  <c r="E49" i="29"/>
  <c r="E48" i="29"/>
  <c r="M47" i="29"/>
  <c r="K46" i="29"/>
  <c r="K45" i="29"/>
  <c r="I45" i="29"/>
  <c r="E45" i="29"/>
  <c r="M44" i="29"/>
  <c r="I44" i="29"/>
  <c r="E44" i="29"/>
  <c r="M43" i="29"/>
  <c r="M42" i="29"/>
  <c r="K42" i="29"/>
  <c r="E42" i="29"/>
  <c r="M41" i="29"/>
  <c r="K41" i="29"/>
  <c r="I41" i="29"/>
  <c r="E41" i="29"/>
  <c r="E40" i="29"/>
  <c r="M39" i="29"/>
  <c r="K38" i="29"/>
  <c r="K37" i="29"/>
  <c r="I37" i="29"/>
  <c r="E37" i="29"/>
  <c r="M36" i="29"/>
  <c r="K36" i="29"/>
  <c r="I36" i="29"/>
  <c r="E36" i="29"/>
  <c r="M35" i="29"/>
  <c r="M34" i="29"/>
  <c r="K34" i="29"/>
  <c r="E34" i="29"/>
  <c r="M33" i="29"/>
  <c r="K33" i="29"/>
  <c r="I33" i="29"/>
  <c r="E33" i="29"/>
  <c r="E32" i="29"/>
  <c r="M31" i="29"/>
  <c r="I31" i="29"/>
  <c r="K30" i="29"/>
  <c r="K29" i="29"/>
  <c r="I29" i="29"/>
  <c r="E29" i="29"/>
  <c r="M28" i="29"/>
  <c r="K28" i="29"/>
  <c r="I28" i="29"/>
  <c r="E28" i="29"/>
  <c r="M27" i="29"/>
  <c r="M26" i="29"/>
  <c r="K26" i="29"/>
  <c r="E26" i="29"/>
  <c r="M25" i="29"/>
  <c r="K25" i="29"/>
  <c r="I25" i="29"/>
  <c r="E25" i="29"/>
  <c r="E24" i="29"/>
  <c r="M23" i="29"/>
  <c r="I23" i="29"/>
  <c r="K22" i="29"/>
  <c r="K21" i="29"/>
  <c r="I21" i="29"/>
  <c r="E21" i="29"/>
  <c r="M20" i="29"/>
  <c r="K20" i="29"/>
  <c r="I20" i="29"/>
  <c r="E20" i="29"/>
  <c r="M19" i="29"/>
  <c r="M18" i="29"/>
  <c r="K18" i="29"/>
  <c r="E18" i="29"/>
  <c r="M17" i="29"/>
  <c r="K17" i="29"/>
  <c r="I17" i="29"/>
  <c r="E17" i="29"/>
  <c r="E16" i="29"/>
  <c r="M15" i="29"/>
  <c r="I15" i="29"/>
  <c r="K14" i="29"/>
  <c r="K13" i="29"/>
  <c r="I13" i="29"/>
  <c r="E13" i="29"/>
  <c r="M12" i="29"/>
  <c r="K12" i="29"/>
  <c r="I12" i="29"/>
  <c r="E12" i="29"/>
  <c r="M11" i="29"/>
  <c r="M10" i="29"/>
  <c r="K10" i="29"/>
  <c r="E10" i="29"/>
  <c r="M9" i="29"/>
  <c r="K9" i="29"/>
  <c r="I9" i="29"/>
  <c r="E9" i="29"/>
  <c r="M8" i="29"/>
  <c r="E8" i="29"/>
  <c r="M38" i="29" l="1"/>
  <c r="M46" i="29"/>
  <c r="M54" i="29"/>
  <c r="E11" i="29"/>
  <c r="M13" i="29"/>
  <c r="E15" i="29"/>
  <c r="K16" i="29"/>
  <c r="E19" i="29"/>
  <c r="M21" i="29"/>
  <c r="E23" i="29"/>
  <c r="K24" i="29"/>
  <c r="E27" i="29"/>
  <c r="M29" i="29"/>
  <c r="E31" i="29"/>
  <c r="K32" i="29"/>
  <c r="E35" i="29"/>
  <c r="M37" i="29"/>
  <c r="E39" i="29"/>
  <c r="K40" i="29"/>
  <c r="E43" i="29"/>
  <c r="K44" i="29"/>
  <c r="M45" i="29"/>
  <c r="E47" i="29"/>
  <c r="K48" i="29"/>
  <c r="E51" i="29"/>
  <c r="K52" i="29"/>
  <c r="M53" i="29"/>
  <c r="K54" i="29"/>
  <c r="M30" i="29"/>
  <c r="I11" i="29"/>
  <c r="E14" i="29"/>
  <c r="E22" i="29"/>
  <c r="E30" i="29"/>
  <c r="E38" i="29"/>
  <c r="M14" i="29"/>
  <c r="M22" i="29"/>
  <c r="I19" i="29"/>
  <c r="I27" i="29"/>
  <c r="I35" i="29"/>
  <c r="I43" i="29"/>
  <c r="I51" i="29"/>
  <c r="K55" i="29"/>
  <c r="I55" i="29"/>
  <c r="K8" i="29"/>
  <c r="E55" i="29" l="1"/>
  <c r="M55" i="29"/>
  <c r="C71" i="27" l="1"/>
  <c r="G28" i="27" l="1"/>
  <c r="F28" i="27"/>
  <c r="E28" i="27"/>
  <c r="B37" i="28"/>
  <c r="A62" i="27"/>
  <c r="B53" i="27"/>
  <c r="B33" i="27"/>
  <c r="D36" i="28"/>
  <c r="D35" i="28"/>
  <c r="D34" i="28"/>
  <c r="D33" i="28"/>
  <c r="D32" i="28"/>
  <c r="D31" i="28"/>
  <c r="D30" i="28"/>
  <c r="D29" i="28"/>
  <c r="D28" i="28"/>
  <c r="D27" i="28"/>
  <c r="D26" i="28"/>
  <c r="D25" i="28"/>
  <c r="D24" i="28"/>
  <c r="D23" i="28"/>
  <c r="D22" i="28"/>
  <c r="D21" i="28"/>
  <c r="D20" i="28"/>
  <c r="D19" i="28"/>
  <c r="D18" i="28"/>
  <c r="D17" i="28"/>
  <c r="D16" i="28"/>
  <c r="D15" i="28"/>
  <c r="D14" i="28"/>
  <c r="D13" i="28"/>
  <c r="D12" i="28"/>
  <c r="D11" i="28"/>
  <c r="D10" i="28"/>
  <c r="D9" i="28"/>
  <c r="D8" i="28"/>
  <c r="D7" i="28"/>
  <c r="D37" i="28" l="1"/>
  <c r="C62" i="26"/>
  <c r="F52" i="27"/>
  <c r="G52" i="27"/>
  <c r="E52" i="27"/>
  <c r="B42" i="27"/>
  <c r="B43" i="27"/>
  <c r="B44" i="27"/>
  <c r="B45" i="27"/>
  <c r="B46" i="27"/>
  <c r="B47" i="27"/>
  <c r="B48" i="27"/>
  <c r="B49" i="27"/>
  <c r="B50" i="27"/>
  <c r="B51" i="27"/>
  <c r="B52" i="27"/>
  <c r="B41" i="27"/>
  <c r="B40" i="27"/>
  <c r="A49" i="27"/>
  <c r="A50" i="27"/>
  <c r="A51" i="27"/>
  <c r="A41" i="27"/>
  <c r="A42" i="27"/>
  <c r="A43" i="27"/>
  <c r="A44" i="27"/>
  <c r="A45" i="27"/>
  <c r="A46" i="27"/>
  <c r="A47" i="27"/>
  <c r="A48" i="27"/>
  <c r="A40" i="27"/>
  <c r="B39" i="27"/>
  <c r="B38" i="27"/>
  <c r="B37" i="27"/>
  <c r="A38" i="27"/>
  <c r="A37" i="27"/>
  <c r="E36" i="27"/>
  <c r="B36" i="27"/>
  <c r="B35" i="27"/>
  <c r="B34" i="27"/>
  <c r="A35" i="27"/>
  <c r="A34" i="27"/>
  <c r="F33" i="27"/>
  <c r="G33" i="27"/>
  <c r="E33" i="27"/>
  <c r="B29" i="27"/>
  <c r="B30" i="27"/>
  <c r="B31" i="27"/>
  <c r="B32" i="27"/>
  <c r="B28" i="27"/>
  <c r="B27" i="27"/>
  <c r="A28" i="27"/>
  <c r="A29" i="27"/>
  <c r="A30" i="27"/>
  <c r="A31" i="27"/>
  <c r="A32" i="27"/>
  <c r="A27" i="27"/>
  <c r="B22" i="27"/>
  <c r="B23" i="27"/>
  <c r="B24" i="27"/>
  <c r="B25" i="27"/>
  <c r="B26" i="27"/>
  <c r="B21" i="27"/>
  <c r="B20" i="27"/>
  <c r="A21" i="27"/>
  <c r="A22" i="27"/>
  <c r="A23" i="27"/>
  <c r="A24" i="27"/>
  <c r="A25" i="27"/>
  <c r="A20" i="27"/>
  <c r="B15" i="27"/>
  <c r="B16" i="27"/>
  <c r="B17" i="27"/>
  <c r="B18" i="27"/>
  <c r="B19" i="27"/>
  <c r="B14" i="27"/>
  <c r="B13" i="27"/>
  <c r="A14" i="27"/>
  <c r="A15" i="27"/>
  <c r="A16" i="27"/>
  <c r="A17" i="27"/>
  <c r="A18" i="27"/>
  <c r="A13" i="27"/>
  <c r="B12" i="27"/>
  <c r="B11" i="27"/>
  <c r="B10" i="27"/>
  <c r="A11" i="27"/>
  <c r="A10" i="27"/>
  <c r="B9" i="27"/>
  <c r="B8" i="27"/>
  <c r="B7" i="27"/>
  <c r="B6" i="27"/>
  <c r="A7" i="27"/>
  <c r="A8" i="27"/>
  <c r="A6" i="27"/>
  <c r="F9" i="27"/>
  <c r="G9" i="27"/>
  <c r="E9" i="27"/>
  <c r="F32" i="26"/>
  <c r="H28" i="26"/>
  <c r="H29" i="26"/>
  <c r="H30" i="26"/>
  <c r="H31" i="26"/>
  <c r="E28" i="26"/>
  <c r="E30" i="26"/>
  <c r="I30" i="26" s="1"/>
  <c r="C31" i="27" s="1"/>
  <c r="D31" i="27" s="1"/>
  <c r="E29" i="26"/>
  <c r="G32" i="26"/>
  <c r="H32" i="26" s="1"/>
  <c r="D32" i="26"/>
  <c r="C32" i="26"/>
  <c r="G27" i="26"/>
  <c r="F27" i="26"/>
  <c r="D27" i="26"/>
  <c r="C27" i="26"/>
  <c r="I28" i="26" l="1"/>
  <c r="C29" i="27" s="1"/>
  <c r="D29" i="27" s="1"/>
  <c r="I29" i="26"/>
  <c r="C30" i="27" s="1"/>
  <c r="D30" i="27" s="1"/>
  <c r="H27" i="26"/>
  <c r="H40" i="26" l="1"/>
  <c r="H48" i="26"/>
  <c r="H47" i="26"/>
  <c r="H46" i="26"/>
  <c r="H45" i="26"/>
  <c r="H44" i="26"/>
  <c r="H43" i="26"/>
  <c r="H42" i="26"/>
  <c r="I42" i="26" s="1"/>
  <c r="C43" i="27" s="1"/>
  <c r="D43" i="27" s="1"/>
  <c r="H41" i="26"/>
  <c r="E50" i="26"/>
  <c r="E49" i="26"/>
  <c r="E48" i="26"/>
  <c r="E46" i="26"/>
  <c r="E45" i="26"/>
  <c r="I45" i="26" s="1"/>
  <c r="C46" i="27" s="1"/>
  <c r="D46" i="27" s="1"/>
  <c r="E44" i="26"/>
  <c r="E43" i="26"/>
  <c r="E42" i="26"/>
  <c r="E41" i="26"/>
  <c r="I41" i="26" s="1"/>
  <c r="C42" i="27" s="1"/>
  <c r="D42" i="27" s="1"/>
  <c r="E40" i="26"/>
  <c r="I40" i="26" s="1"/>
  <c r="C41" i="27" s="1"/>
  <c r="D41" i="27" s="1"/>
  <c r="C51" i="26"/>
  <c r="G51" i="26"/>
  <c r="F51" i="26"/>
  <c r="D51" i="26"/>
  <c r="H49" i="26"/>
  <c r="E47" i="26"/>
  <c r="H50" i="26"/>
  <c r="I43" i="26" l="1"/>
  <c r="C44" i="27" s="1"/>
  <c r="D44" i="27" s="1"/>
  <c r="I44" i="26"/>
  <c r="C45" i="27" s="1"/>
  <c r="D45" i="27" s="1"/>
  <c r="I46" i="26"/>
  <c r="C47" i="27" s="1"/>
  <c r="D47" i="27" s="1"/>
  <c r="I47" i="26"/>
  <c r="C48" i="27" s="1"/>
  <c r="D48" i="27" s="1"/>
  <c r="H51" i="26"/>
  <c r="I49" i="26"/>
  <c r="C50" i="27" s="1"/>
  <c r="D50" i="27" s="1"/>
  <c r="E51" i="26"/>
  <c r="I50" i="26"/>
  <c r="C51" i="27" s="1"/>
  <c r="D51" i="27" s="1"/>
  <c r="I48" i="26"/>
  <c r="C49" i="27" s="1"/>
  <c r="D49" i="27" s="1"/>
  <c r="D61" i="27"/>
  <c r="G59" i="27"/>
  <c r="F59" i="27"/>
  <c r="E59" i="27"/>
  <c r="G39" i="27"/>
  <c r="F39" i="27"/>
  <c r="E39" i="27"/>
  <c r="G36" i="27"/>
  <c r="F36" i="27"/>
  <c r="G22" i="27"/>
  <c r="G26" i="27" s="1"/>
  <c r="F22" i="27"/>
  <c r="F26" i="27" s="1"/>
  <c r="E22" i="27"/>
  <c r="G19" i="27"/>
  <c r="F19" i="27"/>
  <c r="E19" i="27"/>
  <c r="G12" i="27"/>
  <c r="F12" i="27"/>
  <c r="E12" i="27"/>
  <c r="G38" i="26"/>
  <c r="F38" i="26"/>
  <c r="D38" i="26"/>
  <c r="C38" i="26"/>
  <c r="H37" i="26"/>
  <c r="E37" i="26"/>
  <c r="G35" i="26"/>
  <c r="F35" i="26"/>
  <c r="D35" i="26"/>
  <c r="C35" i="26"/>
  <c r="H34" i="26"/>
  <c r="E34" i="26"/>
  <c r="E31" i="26"/>
  <c r="I31" i="26" s="1"/>
  <c r="C32" i="27" s="1"/>
  <c r="D32" i="27" s="1"/>
  <c r="E27" i="26"/>
  <c r="H24" i="26"/>
  <c r="E24" i="26"/>
  <c r="H23" i="26"/>
  <c r="E23" i="26"/>
  <c r="H22" i="26"/>
  <c r="E22" i="26"/>
  <c r="G21" i="26"/>
  <c r="F21" i="26"/>
  <c r="F25" i="26" s="1"/>
  <c r="D21" i="26"/>
  <c r="D25" i="26" s="1"/>
  <c r="C21" i="26"/>
  <c r="C25" i="26" s="1"/>
  <c r="H20" i="26"/>
  <c r="E20" i="26"/>
  <c r="G18" i="26"/>
  <c r="F18" i="26"/>
  <c r="D18" i="26"/>
  <c r="C18" i="26"/>
  <c r="H17" i="26"/>
  <c r="E17" i="26"/>
  <c r="H16" i="26"/>
  <c r="E16" i="26"/>
  <c r="H15" i="26"/>
  <c r="E15" i="26"/>
  <c r="H14" i="26"/>
  <c r="E14" i="26"/>
  <c r="H13" i="26"/>
  <c r="E13" i="26"/>
  <c r="G11" i="26"/>
  <c r="F11" i="26"/>
  <c r="D11" i="26"/>
  <c r="C11" i="26"/>
  <c r="H10" i="26"/>
  <c r="E10" i="26"/>
  <c r="G8" i="26"/>
  <c r="F8" i="26"/>
  <c r="D8" i="26"/>
  <c r="C8" i="26"/>
  <c r="H7" i="26"/>
  <c r="E7" i="26"/>
  <c r="H6" i="26"/>
  <c r="E6" i="26"/>
  <c r="F53" i="27" l="1"/>
  <c r="F58" i="27" s="1"/>
  <c r="G53" i="27"/>
  <c r="G58" i="27" s="1"/>
  <c r="I10" i="26"/>
  <c r="C11" i="27" s="1"/>
  <c r="D11" i="27" s="1"/>
  <c r="I14" i="26"/>
  <c r="C15" i="27" s="1"/>
  <c r="D15" i="27" s="1"/>
  <c r="I16" i="26"/>
  <c r="C17" i="27" s="1"/>
  <c r="D17" i="27" s="1"/>
  <c r="E18" i="26"/>
  <c r="I23" i="26"/>
  <c r="C24" i="27" s="1"/>
  <c r="D24" i="27" s="1"/>
  <c r="E32" i="26"/>
  <c r="I32" i="26" s="1"/>
  <c r="C33" i="27" s="1"/>
  <c r="D33" i="27" s="1"/>
  <c r="I34" i="26"/>
  <c r="C35" i="27" s="1"/>
  <c r="D35" i="27" s="1"/>
  <c r="H35" i="26"/>
  <c r="I51" i="26"/>
  <c r="C52" i="27" s="1"/>
  <c r="D52" i="27" s="1"/>
  <c r="I24" i="26"/>
  <c r="C25" i="27" s="1"/>
  <c r="D25" i="27" s="1"/>
  <c r="I37" i="26"/>
  <c r="C38" i="27" s="1"/>
  <c r="D38" i="27" s="1"/>
  <c r="H38" i="26"/>
  <c r="I13" i="26"/>
  <c r="C14" i="27" s="1"/>
  <c r="D14" i="27" s="1"/>
  <c r="I17" i="26"/>
  <c r="C18" i="27" s="1"/>
  <c r="D18" i="27" s="1"/>
  <c r="E35" i="26"/>
  <c r="E8" i="26"/>
  <c r="H21" i="26"/>
  <c r="H18" i="26"/>
  <c r="E21" i="26"/>
  <c r="I27" i="26"/>
  <c r="C28" i="27" s="1"/>
  <c r="D28" i="27" s="1"/>
  <c r="I22" i="26"/>
  <c r="C23" i="27" s="1"/>
  <c r="D23" i="27" s="1"/>
  <c r="I6" i="26"/>
  <c r="C7" i="27" s="1"/>
  <c r="D7" i="27" s="1"/>
  <c r="I15" i="26"/>
  <c r="C16" i="27" s="1"/>
  <c r="D16" i="27" s="1"/>
  <c r="H11" i="26"/>
  <c r="I7" i="26"/>
  <c r="C8" i="27" s="1"/>
  <c r="D8" i="27" s="1"/>
  <c r="H8" i="26"/>
  <c r="E11" i="26"/>
  <c r="I20" i="26"/>
  <c r="C21" i="27" s="1"/>
  <c r="D21" i="27" s="1"/>
  <c r="E38" i="26"/>
  <c r="E26" i="27"/>
  <c r="G25" i="26"/>
  <c r="E25" i="26"/>
  <c r="I18" i="26" l="1"/>
  <c r="C19" i="27" s="1"/>
  <c r="D19" i="27" s="1"/>
  <c r="I35" i="26"/>
  <c r="C36" i="27" s="1"/>
  <c r="D36" i="27" s="1"/>
  <c r="E53" i="27"/>
  <c r="I38" i="26"/>
  <c r="C39" i="27" s="1"/>
  <c r="D39" i="27" s="1"/>
  <c r="I21" i="26"/>
  <c r="C22" i="27" s="1"/>
  <c r="D22" i="27" s="1"/>
  <c r="I8" i="26"/>
  <c r="C9" i="27" s="1"/>
  <c r="D9" i="27" s="1"/>
  <c r="I11" i="26"/>
  <c r="C12" i="27" s="1"/>
  <c r="D12" i="27" s="1"/>
  <c r="H25" i="26"/>
  <c r="I25" i="26" l="1"/>
  <c r="C26" i="27" s="1"/>
  <c r="D26" i="27" s="1"/>
  <c r="E58" i="27"/>
  <c r="C59" i="26" l="1"/>
  <c r="C63" i="26"/>
  <c r="C61" i="26" s="1"/>
  <c r="C59" i="27" s="1"/>
  <c r="D59" i="27" s="1"/>
  <c r="C53" i="27" l="1"/>
  <c r="D53" i="27" s="1"/>
  <c r="L59" i="25"/>
  <c r="K59" i="25"/>
  <c r="J59" i="25"/>
  <c r="I59" i="25"/>
  <c r="H59" i="25"/>
  <c r="G59" i="25"/>
  <c r="F59" i="25"/>
  <c r="E59" i="25"/>
  <c r="D59" i="25"/>
  <c r="C59" i="25"/>
  <c r="L56" i="25"/>
  <c r="K56" i="25"/>
  <c r="J56" i="25"/>
  <c r="I56" i="25"/>
  <c r="H56" i="25"/>
  <c r="G56" i="25"/>
  <c r="F56" i="25"/>
  <c r="E56" i="25"/>
  <c r="D56" i="25"/>
  <c r="C56" i="25"/>
  <c r="L53" i="25"/>
  <c r="K53" i="25"/>
  <c r="J53" i="25"/>
  <c r="I53" i="25"/>
  <c r="H53" i="25"/>
  <c r="G53" i="25"/>
  <c r="F53" i="25"/>
  <c r="E53" i="25"/>
  <c r="D53" i="25"/>
  <c r="C53" i="25"/>
  <c r="C58" i="27" l="1"/>
  <c r="D58" i="27" s="1"/>
  <c r="C64" i="26"/>
  <c r="C62" i="27" s="1"/>
  <c r="D62" i="27" s="1"/>
  <c r="D107" i="25"/>
  <c r="E107" i="25"/>
  <c r="F107" i="25"/>
  <c r="G107" i="25"/>
  <c r="H107" i="25"/>
  <c r="I107" i="25"/>
  <c r="J107" i="25"/>
  <c r="K107" i="25"/>
  <c r="L107" i="25"/>
  <c r="C107" i="25"/>
  <c r="D96" i="25"/>
  <c r="D95" i="25" s="1"/>
  <c r="E96" i="25"/>
  <c r="E95" i="25" s="1"/>
  <c r="F96" i="25"/>
  <c r="F95" i="25" s="1"/>
  <c r="G96" i="25"/>
  <c r="H96" i="25"/>
  <c r="H95" i="25" s="1"/>
  <c r="I96" i="25"/>
  <c r="I95" i="25" s="1"/>
  <c r="J96" i="25"/>
  <c r="J95" i="25" s="1"/>
  <c r="K96" i="25"/>
  <c r="K95" i="25" s="1"/>
  <c r="L96" i="25"/>
  <c r="L95" i="25" s="1"/>
  <c r="C96" i="25"/>
  <c r="C95" i="25" s="1"/>
  <c r="G95" i="25"/>
  <c r="C35" i="25" l="1"/>
  <c r="C65" i="25"/>
  <c r="D65" i="25"/>
  <c r="E65" i="25"/>
  <c r="F65" i="25"/>
  <c r="G65" i="25"/>
  <c r="H65" i="25"/>
  <c r="I65" i="25"/>
  <c r="J65" i="25"/>
  <c r="K65" i="25"/>
  <c r="L65" i="25"/>
  <c r="C68" i="25"/>
  <c r="D68" i="25"/>
  <c r="E68" i="25"/>
  <c r="F68" i="25"/>
  <c r="G68" i="25"/>
  <c r="H68" i="25"/>
  <c r="I68" i="25"/>
  <c r="J68" i="25"/>
  <c r="K68" i="25"/>
  <c r="L68" i="25"/>
  <c r="D35" i="25"/>
  <c r="E35" i="25"/>
  <c r="F35" i="25"/>
  <c r="G35" i="25"/>
  <c r="H35" i="25"/>
  <c r="I35" i="25"/>
  <c r="J35" i="25"/>
  <c r="K35" i="25"/>
  <c r="L35" i="25"/>
  <c r="C62" i="25" l="1"/>
  <c r="L87" i="25" l="1"/>
  <c r="K87" i="25"/>
  <c r="J87" i="25"/>
  <c r="I87" i="25"/>
  <c r="H87" i="25"/>
  <c r="G87" i="25"/>
  <c r="F87" i="25"/>
  <c r="E87" i="25"/>
  <c r="D87" i="25"/>
  <c r="C87" i="25"/>
  <c r="C84" i="25"/>
  <c r="L84" i="25"/>
  <c r="K84" i="25"/>
  <c r="J84" i="25"/>
  <c r="I84" i="25"/>
  <c r="H84" i="25"/>
  <c r="G84" i="25"/>
  <c r="F84" i="25"/>
  <c r="E84" i="25"/>
  <c r="D84" i="25"/>
  <c r="L90" i="25" l="1"/>
  <c r="K90" i="25"/>
  <c r="J90" i="25"/>
  <c r="I90" i="25"/>
  <c r="H90" i="25"/>
  <c r="G90" i="25"/>
  <c r="F90" i="25"/>
  <c r="E90" i="25"/>
  <c r="D90" i="25"/>
  <c r="C90" i="25"/>
  <c r="L81" i="25"/>
  <c r="K81" i="25"/>
  <c r="J81" i="25"/>
  <c r="I81" i="25"/>
  <c r="H81" i="25"/>
  <c r="G81" i="25"/>
  <c r="F81" i="25"/>
  <c r="E81" i="25"/>
  <c r="D81" i="25"/>
  <c r="C81" i="25"/>
  <c r="L78" i="25"/>
  <c r="K78" i="25"/>
  <c r="J78" i="25"/>
  <c r="I78" i="25"/>
  <c r="H78" i="25"/>
  <c r="G78" i="25"/>
  <c r="F78" i="25"/>
  <c r="E78" i="25"/>
  <c r="D78" i="25"/>
  <c r="C78" i="25"/>
  <c r="L75" i="25"/>
  <c r="L74" i="25" s="1"/>
  <c r="K75" i="25"/>
  <c r="J75" i="25"/>
  <c r="I75" i="25"/>
  <c r="H75" i="25"/>
  <c r="G75" i="25"/>
  <c r="F75" i="25"/>
  <c r="E75" i="25"/>
  <c r="D75" i="25"/>
  <c r="C75" i="25"/>
  <c r="L62" i="25"/>
  <c r="K62" i="25"/>
  <c r="J62" i="25"/>
  <c r="I62" i="25"/>
  <c r="H62" i="25"/>
  <c r="G62" i="25"/>
  <c r="F62" i="25"/>
  <c r="E62" i="25"/>
  <c r="D62" i="25"/>
  <c r="L50" i="25"/>
  <c r="K50" i="25"/>
  <c r="J50" i="25"/>
  <c r="I50" i="25"/>
  <c r="H50" i="25"/>
  <c r="G50" i="25"/>
  <c r="F50" i="25"/>
  <c r="E50" i="25"/>
  <c r="D50" i="25"/>
  <c r="C50" i="25"/>
  <c r="L47" i="25"/>
  <c r="K47" i="25"/>
  <c r="J47" i="25"/>
  <c r="I47" i="25"/>
  <c r="H47" i="25"/>
  <c r="G47" i="25"/>
  <c r="F47" i="25"/>
  <c r="E47" i="25"/>
  <c r="D47" i="25"/>
  <c r="C47" i="25"/>
  <c r="L44" i="25"/>
  <c r="K44" i="25"/>
  <c r="J44" i="25"/>
  <c r="I44" i="25"/>
  <c r="H44" i="25"/>
  <c r="G44" i="25"/>
  <c r="F44" i="25"/>
  <c r="E44" i="25"/>
  <c r="D44" i="25"/>
  <c r="C44" i="25"/>
  <c r="L41" i="25"/>
  <c r="K41" i="25"/>
  <c r="J41" i="25"/>
  <c r="I41" i="25"/>
  <c r="H41" i="25"/>
  <c r="G41" i="25"/>
  <c r="F41" i="25"/>
  <c r="E41" i="25"/>
  <c r="D41" i="25"/>
  <c r="C41" i="25"/>
  <c r="L27" i="25"/>
  <c r="K27" i="25"/>
  <c r="J27" i="25"/>
  <c r="I27" i="25"/>
  <c r="H27" i="25"/>
  <c r="G27" i="25"/>
  <c r="F27" i="25"/>
  <c r="E27" i="25"/>
  <c r="D27" i="25"/>
  <c r="C27" i="25"/>
  <c r="L11" i="25"/>
  <c r="L16" i="25" s="1"/>
  <c r="L23" i="25" s="1"/>
  <c r="K11" i="25"/>
  <c r="K16" i="25" s="1"/>
  <c r="K23" i="25" s="1"/>
  <c r="J11" i="25"/>
  <c r="J16" i="25" s="1"/>
  <c r="J23" i="25" s="1"/>
  <c r="I11" i="25"/>
  <c r="I16" i="25" s="1"/>
  <c r="I23" i="25" s="1"/>
  <c r="H11" i="25"/>
  <c r="H16" i="25" s="1"/>
  <c r="H23" i="25" s="1"/>
  <c r="G11" i="25"/>
  <c r="G16" i="25" s="1"/>
  <c r="G23" i="25" s="1"/>
  <c r="F11" i="25"/>
  <c r="F16" i="25" s="1"/>
  <c r="F23" i="25" s="1"/>
  <c r="E11" i="25"/>
  <c r="E16" i="25" s="1"/>
  <c r="E23" i="25" s="1"/>
  <c r="D11" i="25"/>
  <c r="D16" i="25" s="1"/>
  <c r="D23" i="25" s="1"/>
  <c r="C11" i="25"/>
  <c r="C16" i="25" s="1"/>
  <c r="C23" i="25" s="1"/>
  <c r="C74" i="25" l="1"/>
  <c r="C101" i="25" s="1"/>
  <c r="K74" i="25"/>
  <c r="K101" i="25" s="1"/>
  <c r="D74" i="25"/>
  <c r="D101" i="25" s="1"/>
  <c r="G74" i="25"/>
  <c r="H74" i="25"/>
  <c r="H101" i="25" s="1"/>
  <c r="I74" i="25"/>
  <c r="I101" i="25" s="1"/>
  <c r="E74" i="25"/>
  <c r="E101" i="25" s="1"/>
  <c r="F74" i="25"/>
  <c r="F101" i="25" s="1"/>
  <c r="J74" i="25"/>
  <c r="J101" i="25" s="1"/>
  <c r="I40" i="25"/>
  <c r="I72" i="25" s="1"/>
  <c r="F40" i="25"/>
  <c r="F72" i="25" s="1"/>
  <c r="C40" i="25"/>
  <c r="C72" i="25" s="1"/>
  <c r="G40" i="25"/>
  <c r="G72" i="25" s="1"/>
  <c r="K40" i="25"/>
  <c r="K72" i="25" s="1"/>
  <c r="D40" i="25"/>
  <c r="D72" i="25" s="1"/>
  <c r="H40" i="25"/>
  <c r="H72" i="25" s="1"/>
  <c r="L40" i="25"/>
  <c r="L72" i="25" s="1"/>
  <c r="E40" i="25"/>
  <c r="E72" i="25" s="1"/>
  <c r="J40" i="25"/>
  <c r="J72" i="25" s="1"/>
  <c r="L101" i="25"/>
  <c r="G101" i="25"/>
  <c r="F36" i="25"/>
  <c r="J36" i="25"/>
  <c r="H36" i="25"/>
  <c r="C36" i="25"/>
  <c r="G36" i="25"/>
  <c r="K36" i="25"/>
  <c r="D36" i="25"/>
  <c r="L36" i="25"/>
  <c r="E36" i="25"/>
  <c r="I36" i="25"/>
  <c r="I102" i="25" l="1"/>
  <c r="I109" i="25" s="1"/>
  <c r="H102" i="25"/>
  <c r="H109" i="25" s="1"/>
  <c r="E102" i="25"/>
  <c r="E109" i="25" s="1"/>
  <c r="D102" i="25"/>
  <c r="D109" i="25" s="1"/>
  <c r="L102" i="25"/>
  <c r="L109" i="25" s="1"/>
  <c r="J102" i="25"/>
  <c r="J109" i="25" s="1"/>
  <c r="K102" i="25"/>
  <c r="K109" i="25" s="1"/>
  <c r="F102" i="25"/>
  <c r="F109" i="25" s="1"/>
  <c r="G102" i="25"/>
  <c r="G109" i="25" s="1"/>
  <c r="C102" i="25"/>
  <c r="C109" i="25" s="1"/>
  <c r="J37" i="25"/>
  <c r="L37" i="25"/>
  <c r="I37" i="25"/>
  <c r="G37" i="25"/>
  <c r="H37" i="25"/>
  <c r="F37" i="25"/>
  <c r="K37" i="25"/>
  <c r="C37" i="25"/>
  <c r="E37" i="25"/>
  <c r="D37" i="25"/>
  <c r="F103" i="25" l="1"/>
  <c r="K103" i="25"/>
  <c r="I108" i="25"/>
  <c r="I111" i="25" s="1"/>
  <c r="I103" i="25"/>
  <c r="D108" i="25"/>
  <c r="D111" i="25" s="1"/>
  <c r="D103" i="25"/>
  <c r="L108" i="25"/>
  <c r="L111" i="25" s="1"/>
  <c r="L103" i="25"/>
  <c r="E108" i="25"/>
  <c r="E111" i="25" s="1"/>
  <c r="E103" i="25"/>
  <c r="H108" i="25"/>
  <c r="H111" i="25" s="1"/>
  <c r="H103" i="25"/>
  <c r="J108" i="25"/>
  <c r="J111" i="25" s="1"/>
  <c r="J103" i="25"/>
  <c r="G108" i="25"/>
  <c r="G111" i="25" s="1"/>
  <c r="G103" i="25"/>
  <c r="C108" i="25"/>
  <c r="C111" i="25" s="1"/>
  <c r="C113" i="25" s="1"/>
  <c r="D112" i="25" s="1"/>
  <c r="C103" i="25"/>
  <c r="F108" i="25"/>
  <c r="F111" i="25" s="1"/>
  <c r="K108" i="25"/>
  <c r="K111" i="25" s="1"/>
  <c r="D113" i="25" l="1"/>
  <c r="E112" i="25" s="1"/>
  <c r="E113" i="25" s="1"/>
  <c r="F112" i="25" s="1"/>
  <c r="F113" i="25" s="1"/>
  <c r="G112" i="25" s="1"/>
  <c r="G113" i="25" s="1"/>
  <c r="H112" i="25" s="1"/>
  <c r="H113" i="25" s="1"/>
  <c r="I112" i="25" s="1"/>
  <c r="I113" i="25" s="1"/>
  <c r="J112" i="25" s="1"/>
  <c r="J113" i="25" s="1"/>
  <c r="K112" i="25" s="1"/>
  <c r="K113" i="25" s="1"/>
  <c r="L112" i="25" s="1"/>
  <c r="L113" i="25" s="1"/>
</calcChain>
</file>

<file path=xl/sharedStrings.xml><?xml version="1.0" encoding="utf-8"?>
<sst xmlns="http://schemas.openxmlformats.org/spreadsheetml/2006/main" count="874" uniqueCount="707">
  <si>
    <t>Venituri financiare</t>
  </si>
  <si>
    <t>Cheltuieli financiare</t>
  </si>
  <si>
    <t>Alte venituri din exploatare</t>
  </si>
  <si>
    <t>Implementare si operare</t>
  </si>
  <si>
    <t>Nr. Crt.</t>
  </si>
  <si>
    <t>CATEGORIA</t>
  </si>
  <si>
    <t>AN 1</t>
  </si>
  <si>
    <t>AN 2</t>
  </si>
  <si>
    <t>AN 3</t>
  </si>
  <si>
    <t>AN 4</t>
  </si>
  <si>
    <t>AN 5</t>
  </si>
  <si>
    <t>AN 6</t>
  </si>
  <si>
    <t>AN 7</t>
  </si>
  <si>
    <t>AN 8</t>
  </si>
  <si>
    <t>AN 9</t>
  </si>
  <si>
    <t>AN 10</t>
  </si>
  <si>
    <t>ACTIVITATEA DE FINANTARE</t>
  </si>
  <si>
    <t>INCASARI DIN ACTIVITATEA DE FINANTARE</t>
  </si>
  <si>
    <t>Credite pe termen lung, din care</t>
  </si>
  <si>
    <t>Imprumut pentru realizarea investitiei</t>
  </si>
  <si>
    <t>Alte Credite pe termen mediu si lung, leasinguri, alte datorii financiare</t>
  </si>
  <si>
    <t>Credite pe termen scurt</t>
  </si>
  <si>
    <t>Total intrari de lichiditati din activitatea de finantare</t>
  </si>
  <si>
    <t>PLATI DIN ACTIVITATEA DE FINANTARE</t>
  </si>
  <si>
    <t xml:space="preserve">Rambursari de Credite pe termen mediu si lung, din care:  </t>
  </si>
  <si>
    <t xml:space="preserve">      Rate la imprumut - cofinantare la proiect</t>
  </si>
  <si>
    <t xml:space="preserve">      Rate la alte credite pe termen mediu si lung, leasinguri, alte datorii financ.</t>
  </si>
  <si>
    <t>Rambursari de credite pe termen scurt</t>
  </si>
  <si>
    <t>Total iesiri de lichiditati din activitatea finantare</t>
  </si>
  <si>
    <t>Flux de lichiditati din activitatea de finantare</t>
  </si>
  <si>
    <t>ACTIVITATEA DE INVESTITII</t>
  </si>
  <si>
    <t>INCASARI DIN ACTIVITATEA DE INVESTITII</t>
  </si>
  <si>
    <t>Vanzari de active, incl TVA</t>
  </si>
  <si>
    <t>Total intrari de lichididati din activitatea de investitii</t>
  </si>
  <si>
    <t xml:space="preserve">Achizitii de active fixe corporale, incl TVA </t>
  </si>
  <si>
    <t>Achizitii de active fixe necorporale, incl TVA</t>
  </si>
  <si>
    <t>Cresterea investitiilor in curs (esalonat cf. Grafic realizare)</t>
  </si>
  <si>
    <t>Total iesiri de lichididati din activitatea de investitii</t>
  </si>
  <si>
    <t>Flux de lichiditati din activitatea de  investitii</t>
  </si>
  <si>
    <t>Flux de lichiditati din activitatea de investitii si finantare</t>
  </si>
  <si>
    <t>ACTIVITATEA DE EXPLOATARE</t>
  </si>
  <si>
    <t>INCASARI DIN ACTIVITATEA DE EXPLOATARE</t>
  </si>
  <si>
    <t>Venituri din exploatare, incl TVA</t>
  </si>
  <si>
    <t>Alte venituri din exploatare (fără TVA)</t>
  </si>
  <si>
    <t>TVA aferentă altor venituri din exploatare</t>
  </si>
  <si>
    <t>Total intrari de lichiditati din activitatea de exploatare</t>
  </si>
  <si>
    <t>PLATI DIN ACTIVITATEA DE EXPLOATARE</t>
  </si>
  <si>
    <t>Cheltuieli din exploatare, incl TVA</t>
  </si>
  <si>
    <t>Cheltuieli cu materiile prime si cu materialele consumabile</t>
  </si>
  <si>
    <t>Cheltuieli cu materiile prime si cu materialele consumabile (fără TVA)</t>
  </si>
  <si>
    <t>TVA aferentă cheltuielilor cu materiile prime si cu materialele consumabile (fără TVA)</t>
  </si>
  <si>
    <t>Salarii si indemnizatii</t>
  </si>
  <si>
    <t xml:space="preserve">Cheltuieli cu asigurarile si protectia sociala </t>
  </si>
  <si>
    <t>Cheltuielile privind dobanzile</t>
  </si>
  <si>
    <t xml:space="preserve">     La imprumut - cofinantare la proiect</t>
  </si>
  <si>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</si>
  <si>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</si>
  <si>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</si>
  <si>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iesiri de lichiditati din activitatea de exploatare</t>
  </si>
  <si>
    <t>Flux de lichiditati brut din activitatea de  exploatare</t>
  </si>
  <si>
    <t>Flux de lichiditati total brut inainte de plati pentru impozit pe profit /cifra de afaceri si ajustare TVA</t>
  </si>
  <si>
    <t>Impozit pe profit/cifra de afaceri</t>
  </si>
  <si>
    <t xml:space="preserve">Plati/incasari pentru impozite si taxe  </t>
  </si>
  <si>
    <t xml:space="preserve">Flux de lichiditati net din activitatea de exploatare </t>
  </si>
  <si>
    <t>FLUX DE LICHIDITATI (CASH FLOW)</t>
  </si>
  <si>
    <t xml:space="preserve">Flux de lichiditati net al perioadei </t>
  </si>
  <si>
    <t xml:space="preserve">Disponibil de numerar la inceputul perioadei </t>
  </si>
  <si>
    <t xml:space="preserve">Disponibil de numerar la sfarsitul perioadei </t>
  </si>
  <si>
    <t>Venituri din chirii  (fără TVA)</t>
  </si>
  <si>
    <t>TVA aferentă veniturilor din chirii</t>
  </si>
  <si>
    <t xml:space="preserve">Cheltuieli de întreţinere şi reparaţii capitale </t>
  </si>
  <si>
    <t>Alte cheltuieli administrative</t>
  </si>
  <si>
    <t>Cheltuieli administrative (fără TVA)</t>
  </si>
  <si>
    <t>TVA aferentă cheltuielilor administrative</t>
  </si>
  <si>
    <t>18.</t>
  </si>
  <si>
    <t>Plati TVA (dacă este cazul)</t>
  </si>
  <si>
    <t>Rambursari TVA  (dacă este cazul)</t>
  </si>
  <si>
    <t>Venituri din închiriere spaţii/sală de conferinţă</t>
  </si>
  <si>
    <t>Completați următoarele tabele cu proiecțiile de venituri și cheltuieli aferente doar activității ce face obiectul proiectului de investiții</t>
  </si>
  <si>
    <t>Donaţii</t>
  </si>
  <si>
    <t>4.1.</t>
  </si>
  <si>
    <t>4.2.</t>
  </si>
  <si>
    <t>18.1.</t>
  </si>
  <si>
    <t>18.2.</t>
  </si>
  <si>
    <t>Cheltuieli de întreţinere şi reparaţii capitale  (fără TVA)</t>
  </si>
  <si>
    <t xml:space="preserve">TVA aferentă cheltuielilor de întreţinere şi reparaţii capitale </t>
  </si>
  <si>
    <t>19.</t>
  </si>
  <si>
    <t>Contribuţia entităţilor publice (buget de stat/local)</t>
  </si>
  <si>
    <t>Aport asociaţi la capitalul societăţii</t>
  </si>
  <si>
    <t>Venituri din alocatii bugetare pentru intretinerea curenta (funcționarea și întreținerea curentă)</t>
  </si>
  <si>
    <t>Venituri din alocatii bugetare pentru intretinerea curenta(fără TVA)</t>
  </si>
  <si>
    <t>TVA aferentă veniturilor din alocatii bugetare pentru intretinerea curenta</t>
  </si>
  <si>
    <t>Venituri din alocatii bugetare pentru reparatii capitale</t>
  </si>
  <si>
    <t>Venituri din alocatii bugetare pentru reparatii capitale(fără TVA)</t>
  </si>
  <si>
    <t>TVA aferentă veniturilor din alocatii bugetare pentru reparatii capitale</t>
  </si>
  <si>
    <t>Alte cheltuieli externe (cu energia, apa, servicii de salubritate, alte utilităţi)</t>
  </si>
  <si>
    <t>Cheltuieli cu servicii de consultanţă specializată  exernalizată</t>
  </si>
  <si>
    <t>Cheltuieli cu servicii de consultanţă specializată  exernalizată (fără TVA)</t>
  </si>
  <si>
    <t>TVA aferentă  serviciilor de consultanţă specializată  exernalizată</t>
  </si>
  <si>
    <t>7.1.</t>
  </si>
  <si>
    <t>7.2.</t>
  </si>
  <si>
    <t>Alte cheltuieli externe (cu energia, apa, etc) fără TVA</t>
  </si>
  <si>
    <t>TVA aferentă altor cheltuieli externe (cu energia, apa, etc)</t>
  </si>
  <si>
    <t>Alte cheltuieli de exploatare</t>
  </si>
  <si>
    <t>Alte cheltuieli de exploatare (fără TVA)</t>
  </si>
  <si>
    <t>TVA aferentă altor cheltuieli de exploatare</t>
  </si>
  <si>
    <t>Venituri din redevenţe, ca urmare a realizării transferului tehnologic</t>
  </si>
  <si>
    <t>Venituri din  redevenţe, ca urmare a realizării transferului tehnologic (fără TVA)</t>
  </si>
  <si>
    <t>TVA aferentă veniturilor redevenţe, ca urmare a realizării transferului tehnologic</t>
  </si>
  <si>
    <t>Venituri din consultanţa şi asistenta tehnica de specialitate</t>
  </si>
  <si>
    <t>Venituri din consultanţa şi asistenta tehnica de specialitate(fără TVA)</t>
  </si>
  <si>
    <t>TVA aferentă veniturilor din consultanţa şi asistenta tehnica de specialitate</t>
  </si>
  <si>
    <t>Venituri din închirierea de utilaje şi echipamente în cazul incubatoarelor tehnologice şi de afaceri</t>
  </si>
  <si>
    <t>Venituri din închirierea de utilaje şi echipamente în cazul incubatoarelor tehnologice şi de afaceri(fără TVA)</t>
  </si>
  <si>
    <t>TVA aferentă veniturilor din închirierea de utilaje şi echipamente în cazul incubatoarelor tehnologice şi de afaceri</t>
  </si>
  <si>
    <t>Venituri din transmiterea drepturilor de proprietate intelectuală şi exploatarea acestora</t>
  </si>
  <si>
    <t>Venituri din transmiterea drepturilor de proprietate intelectuală şi exploatarea acestora(fără TVA)</t>
  </si>
  <si>
    <t>TVA aferentă veniturilor din transmiterea drepturilor de proprietate intelectuală şi exploatarea acestora</t>
  </si>
  <si>
    <t>Venituri din urmărirea modului de respectare a dreptului de exploatare a proprietăţii intelectuale</t>
  </si>
  <si>
    <t>Venituri din urmărirea modului de respectare a dreptului de exploatare a proprietăţii intelectuale(fără TVA)</t>
  </si>
  <si>
    <t>TVA aferentă veniturilor din urmărirea modului de respectare a dreptului de exploatare a proprietăţii intelectuale</t>
  </si>
  <si>
    <t>alte venituri din prestarea serviciilor în domeniu(fără TVA)</t>
  </si>
  <si>
    <t>TVA aferentă altor venituri din prestarea serviciilor în domeniu</t>
  </si>
  <si>
    <t>Alte venituri din prestarea serviciilor în domeniu</t>
  </si>
  <si>
    <t>Achiziţii servicii (cat. 7, cat. 8, )</t>
  </si>
  <si>
    <t>16.1.</t>
  </si>
  <si>
    <t>16.2.</t>
  </si>
  <si>
    <t>16.3.</t>
  </si>
  <si>
    <t>16.4.</t>
  </si>
  <si>
    <t>16.5.</t>
  </si>
  <si>
    <t>16.6.</t>
  </si>
  <si>
    <t>16.7.</t>
  </si>
  <si>
    <t>16.8.</t>
  </si>
  <si>
    <t>16.9.</t>
  </si>
  <si>
    <t>16.10.</t>
  </si>
  <si>
    <t>18.3.</t>
  </si>
  <si>
    <t>18.4.</t>
  </si>
  <si>
    <t>18.5.</t>
  </si>
  <si>
    <t>18.8.</t>
  </si>
  <si>
    <t>18.9.</t>
  </si>
  <si>
    <t>18.10.</t>
  </si>
  <si>
    <t>20.1.</t>
  </si>
  <si>
    <t>20.2.</t>
  </si>
  <si>
    <t>Ajutor nerambursabil P.I. axa 1B</t>
  </si>
  <si>
    <t xml:space="preserve">Achiziţii servicii suport pentru PST (cat. 29)
</t>
  </si>
  <si>
    <t>Nr. crt</t>
  </si>
  <si>
    <t>Denumirea capitolelor şi subcapitolelor</t>
  </si>
  <si>
    <t>Cheltuieli eligibile</t>
  </si>
  <si>
    <t>Total eligibil</t>
  </si>
  <si>
    <t>Cheltuieli neeligibile</t>
  </si>
  <si>
    <t>Total neeligibil</t>
  </si>
  <si>
    <t>TOTAL</t>
  </si>
  <si>
    <t>Baza</t>
  </si>
  <si>
    <t>TVA elig.</t>
  </si>
  <si>
    <t>TVA ne-elig. (TVA aferentă cheltuielilor neeligibile şi TVA deductibilă aferentă cheltuielilor eligibile)</t>
  </si>
  <si>
    <t>CAP. 1</t>
  </si>
  <si>
    <t>1.1</t>
  </si>
  <si>
    <t>Amenajarea terenului</t>
  </si>
  <si>
    <t>1.2</t>
  </si>
  <si>
    <t>Amenajari pentru protectia mediului si aducerea la starea initiala</t>
  </si>
  <si>
    <t>TOTAL CAPITOL 1</t>
  </si>
  <si>
    <t>CAP. 2</t>
  </si>
  <si>
    <t>2.1</t>
  </si>
  <si>
    <t>Cheltuieli pentru asigurarea utilitatilor necesare obiectivului</t>
  </si>
  <si>
    <t> TOTAL CAPITOL 2</t>
  </si>
  <si>
    <t>CAP. 3</t>
  </si>
  <si>
    <t>3.1</t>
  </si>
  <si>
    <t>Studii de teren</t>
  </si>
  <si>
    <t>3.2</t>
  </si>
  <si>
    <t>3.3</t>
  </si>
  <si>
    <t>3.4</t>
  </si>
  <si>
    <t>Consultanta</t>
  </si>
  <si>
    <t>3.5</t>
  </si>
  <si>
    <t>Asistenta tehnica</t>
  </si>
  <si>
    <t> TOTAL CAPITOL 3</t>
  </si>
  <si>
    <t>CAP. 4</t>
  </si>
  <si>
    <t>4.1</t>
  </si>
  <si>
    <t>Construcţii şi instalaţii</t>
  </si>
  <si>
    <t>4.2</t>
  </si>
  <si>
    <t>Dotări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</si>
  <si>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</si>
  <si>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</si>
  <si>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</si>
  <si>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</si>
  <si>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4.3</t>
  </si>
  <si>
    <t>Active necorporale</t>
  </si>
  <si>
    <t>TOTAL CAPITOL 4</t>
  </si>
  <si>
    <t>CAP. 5</t>
  </si>
  <si>
    <t>5.1</t>
  </si>
  <si>
    <t>TOTAL CAPITOL 5</t>
  </si>
  <si>
    <t>CAP. 6</t>
  </si>
  <si>
    <t>6.1</t>
  </si>
  <si>
    <t>TOTAL CAPITOL 6</t>
  </si>
  <si>
    <t>CAP. 7</t>
  </si>
  <si>
    <t xml:space="preserve">Cheltuielile cu activitatea de audit financiar extern </t>
  </si>
  <si>
    <t>7.1</t>
  </si>
  <si>
    <t>TOTAL CAPITOL 7</t>
  </si>
  <si>
    <t>CAP. 8</t>
  </si>
  <si>
    <t>TOTAL CAPITOL 8</t>
  </si>
  <si>
    <t>TOTAL GENERAL</t>
  </si>
  <si>
    <t>Nr crt</t>
  </si>
  <si>
    <t>SURSE DE FINANŢARE</t>
  </si>
  <si>
    <t>Valoare (lei)</t>
  </si>
  <si>
    <t>I</t>
  </si>
  <si>
    <t>Valoarea totală a cererii de finantare, din care :</t>
  </si>
  <si>
    <t>I.a.</t>
  </si>
  <si>
    <t>Valoarea totala neeligibilă, inclusiv TVA aferenta</t>
  </si>
  <si>
    <t>I.b.</t>
  </si>
  <si>
    <t xml:space="preserve">Valoarea totala eligibilă </t>
  </si>
  <si>
    <t>II</t>
  </si>
  <si>
    <t>Contribuţia proprie, din care :</t>
  </si>
  <si>
    <t>II.a.</t>
  </si>
  <si>
    <t xml:space="preserve">Contribuţia solicitantului la cheltuieli eligibile </t>
  </si>
  <si>
    <t>II.b.</t>
  </si>
  <si>
    <t>Contribuţia solicitantului la cheltuieli neeligibile, inclusiv TVA aferenta</t>
  </si>
  <si>
    <t>III</t>
  </si>
  <si>
    <t>ASISTENŢĂ FINANCIARĂ NERAMBURSABILĂ SOLICITATĂ</t>
  </si>
  <si>
    <t>Valoarea totala eligibilă -schemă de minimis</t>
  </si>
  <si>
    <t>Valoarea totala eligibilă -schemă de ajutor de stat regional</t>
  </si>
  <si>
    <t>Total</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</si>
  <si>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1...3 nu este egala cu valoarea din buget a respectivului cost (coloana "Buget cerere")</t>
  </si>
  <si>
    <t>Capitol</t>
  </si>
  <si>
    <t>Denumire</t>
  </si>
  <si>
    <t>Buget cerere</t>
  </si>
  <si>
    <t>Total ani</t>
  </si>
  <si>
    <t>Implementare</t>
  </si>
  <si>
    <t>an 1</t>
  </si>
  <si>
    <t>an 2</t>
  </si>
  <si>
    <t>an 3</t>
  </si>
  <si>
    <t>8.1.</t>
  </si>
  <si>
    <t>SURSE DE FINANTARE</t>
  </si>
  <si>
    <t>Valoarea totală a cererii de finantare:</t>
  </si>
  <si>
    <t>Contribuţia proprie totală (la cheltuieli eligibile și neeligibile), asigurată din:</t>
  </si>
  <si>
    <t xml:space="preserve">   - Surse proprii</t>
  </si>
  <si>
    <t xml:space="preserve">   - Imprumuturi bancare / surse imprumutate</t>
  </si>
  <si>
    <t>Suprafaţa totală a clădirii</t>
  </si>
  <si>
    <t>Suprafaţa terenului adiacent, din care</t>
  </si>
  <si>
    <t>Parcare</t>
  </si>
  <si>
    <t xml:space="preserve">Suprafaţa totală operaţională, din care:
</t>
  </si>
  <si>
    <t>Suprafaţa totală de  birouri</t>
  </si>
  <si>
    <t xml:space="preserve">Alte spaţii (administrativ, subsol, comun) </t>
  </si>
  <si>
    <t>Depozit disponibil chirie</t>
  </si>
  <si>
    <t>.....</t>
  </si>
  <si>
    <t>8.2.</t>
  </si>
  <si>
    <t>8.3.</t>
  </si>
  <si>
    <t>8.4.</t>
  </si>
  <si>
    <t>8.5.</t>
  </si>
  <si>
    <t>8.6.</t>
  </si>
  <si>
    <t>8.7.</t>
  </si>
  <si>
    <t>8.8</t>
  </si>
  <si>
    <t>8.9.</t>
  </si>
  <si>
    <t>8.10.</t>
  </si>
  <si>
    <t>8.11</t>
  </si>
  <si>
    <t>Cheltuieli pentru servicii de sprijinire a inovarii</t>
  </si>
  <si>
    <t>Cheltuieli cu servicii tehnologice specifice</t>
  </si>
  <si>
    <t>Cheltuieli cu instrumente de comercializare on-line</t>
  </si>
  <si>
    <t>Cheltuieli cu servicii pentru organizare de evenimente si cursuri de formare</t>
  </si>
  <si>
    <t>Cheltuieli cu servicii pentru internaționalizare</t>
  </si>
  <si>
    <t>Cheltuieli pentru crearea si actualizarea platformelor de tranzactionare pentru cererea si oferta de proprietate intelectuala</t>
  </si>
  <si>
    <t>Cheltuieli cu servicii de asistenta si consultanta pentru realizarea de modele experiementale si prototipuri</t>
  </si>
  <si>
    <t>Cheltuieli privind certificarea națională/ internațională a produselor, serviciilor sau diferitelor procese specifice</t>
  </si>
  <si>
    <t>Cheltuieli privind implementarea și certificarea sistemelor de management al calității</t>
  </si>
  <si>
    <t>Cheltuieli privind inovarea de produs/proces</t>
  </si>
  <si>
    <t>Categorii MySMIS</t>
  </si>
  <si>
    <t>Subcategorii MySMIS</t>
  </si>
  <si>
    <t>5.1.1.</t>
  </si>
  <si>
    <t>5.1.2.</t>
  </si>
  <si>
    <t>5.2.</t>
  </si>
  <si>
    <t>5.3.</t>
  </si>
  <si>
    <t>Contribuția proprie a solicitantului la valoarea eligibilă a proiectului trebuie să fie în concordanță cu intensitățile maxime ale ajutorului de stat regional  și minimis</t>
  </si>
  <si>
    <t>Suprafețele aferente PST - m2</t>
  </si>
  <si>
    <r>
      <rPr>
        <b/>
        <sz val="10"/>
        <color rgb="FF808080"/>
        <rFont val="Calibri"/>
        <family val="2"/>
        <charset val="238"/>
        <scheme val="minor"/>
      </rPr>
      <t xml:space="preserve"> </t>
    </r>
    <r>
      <rPr>
        <b/>
        <sz val="10"/>
        <rFont val="Calibri"/>
        <family val="2"/>
        <charset val="238"/>
        <scheme val="minor"/>
      </rPr>
      <t>Se va completa foaia de lucru 3A- Imobilizări doar în cazul cererilor de finanţare care includ investiţii iniţiale legate de diversificarea unei unităţi.</t>
    </r>
  </si>
  <si>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</si>
  <si>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</si>
  <si>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</si>
  <si>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</si>
  <si>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</si>
  <si>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</si>
  <si>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</si>
  <si>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</si>
  <si>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</si>
  <si>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</si>
  <si>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</si>
  <si>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</si>
  <si>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</si>
  <si>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</si>
  <si>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</si>
  <si>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</si>
  <si>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</si>
  <si>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</si>
  <si>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</si>
  <si>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</si>
  <si>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</si>
  <si>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</si>
  <si>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</si>
  <si>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</si>
  <si>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</si>
  <si>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</si>
  <si>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</si>
  <si>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</si>
  <si>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</si>
  <si>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</si>
  <si>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</si>
  <si>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</si>
  <si>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</si>
  <si>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</si>
  <si>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</si>
  <si>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 xml:space="preserve">Onorarii/venituri asimilate salariilor pentru experti proprii/cooptati(cat. 25)
</t>
  </si>
  <si>
    <t>Suprafaţa totală spaţiu şedinţe, conferinţe , expoziții</t>
  </si>
  <si>
    <t xml:space="preserve">Suprafață totală  spațiu pentru cercetare-dezvoltare: laboratoare </t>
  </si>
  <si>
    <t xml:space="preserve">Spaţii destinate cercetării şi  valorificarii rezultatelor cercetării  (laborator, montaj, probe etc.)
</t>
  </si>
  <si>
    <t>Suprafaţa totală spaţiu tehnologic (producţie, microproducție, stații pilot etc)</t>
  </si>
  <si>
    <t>1 - BUGETUL CERERII DE FINANTARE</t>
  </si>
  <si>
    <t>2 - Planul investitional</t>
  </si>
  <si>
    <t>3-  Proiecții financiare aferente proiectului de investiție în perioada de implementare și operare</t>
  </si>
  <si>
    <t>Cod SMIS __________</t>
  </si>
  <si>
    <t>Anexa 3 – Bugetul proiectului</t>
  </si>
  <si>
    <t>Activitate</t>
  </si>
  <si>
    <t>Subactivitate</t>
  </si>
  <si>
    <t>Categorie</t>
  </si>
  <si>
    <t>Cheltuială</t>
  </si>
  <si>
    <t>Valoare totală</t>
  </si>
  <si>
    <t>Valoare totală       eligibilă</t>
  </si>
  <si>
    <t>Valoare totală publică</t>
  </si>
  <si>
    <t>Valoare eligibilă nerambursabilă din FEDR</t>
  </si>
  <si>
    <t>Valoare eligibilă nerambursabilă din bugetul naţional</t>
  </si>
  <si>
    <t>Valoarea cofinanţării eligibile a Beneficiarului</t>
  </si>
  <si>
    <t>Valoare neeligibilă inclusiv TVA</t>
  </si>
  <si>
    <t>(lei)</t>
  </si>
  <si>
    <t>%</t>
  </si>
  <si>
    <t>*) media intensităţii interventiei tuturor activităţilor/subactivităţilor inclusiv pe surse</t>
  </si>
  <si>
    <t>Completați cu informatii din Bilanțul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</si>
  <si>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N-2</t>
  </si>
  <si>
    <t>N-1</t>
  </si>
  <si>
    <t>N</t>
  </si>
  <si>
    <t>A.Active imobilizate</t>
  </si>
  <si>
    <t>I.Imobilizari necorporale</t>
  </si>
  <si>
    <t>II.Imobilizari corporale</t>
  </si>
  <si>
    <t>1. Terenuri si constructii</t>
  </si>
  <si>
    <t>2. Instalatii tehnice si masini</t>
  </si>
  <si>
    <t>3. Alte instalatii, utilaje si mobilier</t>
  </si>
  <si>
    <t>4. Investiții imobiliare</t>
  </si>
  <si>
    <t>5. Imobilizări corporale în curs de execuție</t>
  </si>
  <si>
    <t>6. Investiții imobiliare în curs de execuție</t>
  </si>
  <si>
    <t>7. Avansuri acordate pentru imobilizări corporale</t>
  </si>
  <si>
    <t>Imobilizari corporale - total</t>
  </si>
  <si>
    <t>III.Imobilizari financiare</t>
  </si>
  <si>
    <t>Active imobilizate - total</t>
  </si>
  <si>
    <t>B.Active circulante</t>
  </si>
  <si>
    <t>I.Stocuri:</t>
  </si>
  <si>
    <t>1. Materii prime si materiale consumabile</t>
  </si>
  <si>
    <t>2. Productia in curs de executie</t>
  </si>
  <si>
    <t>3. Produse finite si marfuri</t>
  </si>
  <si>
    <t>4. Avansuri pentru cumparari stocuri</t>
  </si>
  <si>
    <t>Stocuri - total</t>
  </si>
  <si>
    <t>II.Creante</t>
  </si>
  <si>
    <t>III.Investitii financiare pe termen scurt</t>
  </si>
  <si>
    <t>IV.Casa si conturi la banci</t>
  </si>
  <si>
    <t>Active circulante - total</t>
  </si>
  <si>
    <t>C.Cheltuieli in avans</t>
  </si>
  <si>
    <t>1. Sume de reluat într-o perioadă de până la un an</t>
  </si>
  <si>
    <t>2. Sume de reluat într-o perioadă mai mare de un an</t>
  </si>
  <si>
    <t>D.Datorii: sumele care trebuie platite intr-o perioada de pana la un an</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</si>
  <si>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</si>
  <si>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</si>
  <si>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</si>
  <si>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</si>
  <si>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</si>
  <si>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</si>
  <si>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</si>
  <si>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</si>
  <si>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Datorii: sumele care trebuie platite intr-o perioada de pana la un an</t>
  </si>
  <si>
    <t>E.Active circulante nete/datorii curente nete</t>
  </si>
  <si>
    <t>F.Total active minus datorii curente</t>
  </si>
  <si>
    <t>G.Datorii: sumele care trebuie platite intr-o perioada mai mare de un an</t>
  </si>
  <si>
    <t>1. Împrumuturi din emisiunea de obligatiuni, prezentându-se separat împrumuturile din emisiunea de obligatiuni convertibile</t>
  </si>
  <si>
    <t xml:space="preserve">5. Efecte de comert de platit </t>
  </si>
  <si>
    <t xml:space="preserve">6. Sume datorate entitatilor afiliate </t>
  </si>
  <si>
    <t xml:space="preserve">8. Alte datorii, inclusiv datoriile fiscale si datoriile privind asigurarile sociale </t>
  </si>
  <si>
    <t>Datorii ce trebuie platite intr-o perioada mai mare de un an - total</t>
  </si>
  <si>
    <t>H.Provizioane</t>
  </si>
  <si>
    <t>I.Venituri in avans</t>
  </si>
  <si>
    <t xml:space="preserve">1. Subvenţii pentru investiţii </t>
  </si>
  <si>
    <t>Sume de reluat într-o perioadă de până la un an</t>
  </si>
  <si>
    <t>Sume de reluat într-o perioadă mai mare de un an</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</si>
  <si>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</si>
  <si>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</si>
  <si>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</si>
  <si>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</si>
  <si>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</si>
  <si>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J.Capital si rezerve</t>
  </si>
  <si>
    <t>I.Capital, din care</t>
  </si>
  <si>
    <t xml:space="preserve">    Capital subscris vărsat</t>
  </si>
  <si>
    <t xml:space="preserve">    Capital subscris nevărsat</t>
  </si>
  <si>
    <t xml:space="preserve">    Patrimoniu regiei</t>
  </si>
  <si>
    <t xml:space="preserve">    Patrimoniul institutelor naționale de cercetare-dezvoltare</t>
  </si>
  <si>
    <t xml:space="preserve">    Alte elemente de capitaluri proprii</t>
  </si>
  <si>
    <t>II.Prime de capital</t>
  </si>
  <si>
    <t>III.Rezerve din reevaluare</t>
  </si>
  <si>
    <t>Sold Creditor</t>
  </si>
  <si>
    <t>Sold Debitor</t>
  </si>
  <si>
    <t>IV.Rezerve</t>
  </si>
  <si>
    <t>Acţiuni proprii</t>
  </si>
  <si>
    <t>Câştiguri legate de instrumentele de capitaluri proprii</t>
  </si>
  <si>
    <t>Pierderi legate de instrumentele de capitaluri proprii</t>
  </si>
  <si>
    <t>V.Rezultatul reportat</t>
  </si>
  <si>
    <t>VI.Rezultatul exercitiului financiar</t>
  </si>
  <si>
    <t>Repartizarea profitului</t>
  </si>
  <si>
    <t>Capitaluri proprii - total</t>
  </si>
  <si>
    <t>Patrimoniul public</t>
  </si>
  <si>
    <t>Patrimoniul privat</t>
  </si>
  <si>
    <t>Capitaluri - total</t>
  </si>
  <si>
    <t>TOTAL ACTIV</t>
  </si>
  <si>
    <t>TOTAL CAPITALURI SI DATORII</t>
  </si>
  <si>
    <t>1B - Contul de profit și pierdere</t>
  </si>
  <si>
    <t>Completați cu informatii din Contul de profit și pierdere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</si>
  <si>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Cifra de afaceri neta</t>
  </si>
  <si>
    <t>Venituri aferente costului producției în curs de execuție (+ pentru C; - pentru D)</t>
  </si>
  <si>
    <t>Venituri  din productia de imobilizări necorporale și corporale</t>
  </si>
  <si>
    <t>Venituri din reevaluarea imobilizărilor corporale</t>
  </si>
  <si>
    <t>Venituri din producția de investiții imobiliare</t>
  </si>
  <si>
    <t>Venituri din subvenții de exploatare</t>
  </si>
  <si>
    <t>Venituri din exploatare - total</t>
  </si>
  <si>
    <t xml:space="preserve">Cheltuieli cu materiile prime şi materialele consumabile </t>
  </si>
  <si>
    <t>Alte cheltuieli materiale</t>
  </si>
  <si>
    <t>Alte cheltuieli externe (cu energie şi apă)</t>
  </si>
  <si>
    <t xml:space="preserve">Cheltuieli privind mărfurile </t>
  </si>
  <si>
    <t>Reduceri comerciale primite</t>
  </si>
  <si>
    <t>Cheltuieli cu personalul</t>
  </si>
  <si>
    <t>Ajustări de valoare privind imobilizările corporale şi necorporale</t>
  </si>
  <si>
    <t xml:space="preserve">Ajustări de valoare privind activele circulante </t>
  </si>
  <si>
    <t xml:space="preserve">Alte cheltuieli de exploatare </t>
  </si>
  <si>
    <t xml:space="preserve">Ajustări privind provizioanele  </t>
  </si>
  <si>
    <t>Cheltuieli din exploatare - total</t>
  </si>
  <si>
    <t>Rezultatul din exploatare</t>
  </si>
  <si>
    <t>Rezultatul din exploatare Profit</t>
  </si>
  <si>
    <t>Rezultatul din exploatare Pierdere</t>
  </si>
  <si>
    <t>Venituri din interese de participare</t>
  </si>
  <si>
    <t>Venituri din dobânzi</t>
  </si>
  <si>
    <t>Venituri din subvenţii de exploatare pentru dobânda datorată</t>
  </si>
  <si>
    <t>Alte venituri financiare</t>
  </si>
  <si>
    <t>Ajustări de valoare privind imobilizările financiare şi investiţiile financiare deţinute ca active circulante</t>
  </si>
  <si>
    <t xml:space="preserve">Cheltuieli privind dobânzile </t>
  </si>
  <si>
    <t xml:space="preserve">Alte cheltuieli financiare  </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</si>
  <si>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</si>
  <si>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</si>
  <si>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</si>
  <si>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</si>
  <si>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</si>
  <si>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</si>
  <si>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</si>
  <si>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</si>
  <si>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</si>
  <si>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</si>
  <si>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</si>
  <si>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</si>
  <si>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</si>
  <si>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</si>
  <si>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</si>
  <si>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</si>
  <si>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Impozit pe profit</t>
  </si>
  <si>
    <t>Alte impozite neprezentate la elementele de mai sus</t>
  </si>
  <si>
    <t>Rezultatul net</t>
  </si>
  <si>
    <t>Rezultatul net Profit</t>
  </si>
  <si>
    <t>Rezultatul net Pierdere</t>
  </si>
  <si>
    <t>Verificarea încadrării solicitantului în categoria întreprinderilor în dificultate</t>
  </si>
  <si>
    <t>Pentru a fi eligibil, solicitantul trebuie să nu se încadreze în categoria întreprinderilor în dificultate.</t>
  </si>
  <si>
    <t>Verificarea de la pct. 1) si 4) se face în mod automat, în baza informațiilor introduse deja. Verificarea de la pct. 1) nu este aplicabilă întreprinderilor ce au mai puțin de 3 ani de la înființare.
Punctele 2) și 3) de mai jos fac obiectul Declarației de eligibilitate, pe propria răspundere.</t>
  </si>
  <si>
    <r>
      <t xml:space="preserve">1. 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</si>
  <si>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t>i) Se calculează Rezultatul total acumulat al solicitantului</t>
  </si>
  <si>
    <t>Rezultatul reportat</t>
  </si>
  <si>
    <t>Rezultatul exercitiului financiar</t>
  </si>
  <si>
    <t>Rezultatul total acumulat</t>
  </si>
  <si>
    <t>Dacă Rezultatul total acumulat este pozitiv, atunci solicitantul nu se încadrează în categoria întreprinderilor în dificultate.</t>
  </si>
  <si>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</si>
  <si>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t>Capital social subscris si varsat</t>
  </si>
  <si>
    <t>Prime de capital</t>
  </si>
  <si>
    <t>Rezerve din reevaluare</t>
  </si>
  <si>
    <t>Rezerve</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</si>
  <si>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</si>
  <si>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</si>
  <si>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Rezultat:</t>
  </si>
  <si>
    <t>2. Atunci când întreprinderea face obiectul unei proceduri colective de insolvență sau îndeplinește criteriile prevăzute de legislația națională pentru inițierea unei proceduri colective de insolvență la cererea creditorilor săi.</t>
  </si>
  <si>
    <t>3. Atunci când întreprinderea a primit ajutor pentru salvare și nu a rambursat încă împrumutul sau nu a încetat garanția sau a primit ajutoare pentru restructurare și face încă obiectul unui plan de restructurare.</t>
  </si>
  <si>
    <t xml:space="preserve">4. Calculul se aplică unei întreprinderi care nu este un IMM (întreprindere mare). </t>
  </si>
  <si>
    <r>
      <t xml:space="preserve">Intreprinderea  Nu este in dificultate </t>
    </r>
    <r>
      <rPr>
        <sz val="10"/>
        <rFont val="Calibri"/>
        <family val="2"/>
      </rPr>
      <t>daca unul din indicatorii de mai jos, este indeplinit  in oricare din ultimele doua exercitii financiare</t>
    </r>
  </si>
  <si>
    <t xml:space="preserve"> 0≤Datorii totale/ Capitaluri proprii totale ≤7,5   </t>
  </si>
  <si>
    <t>EBITDA/cheltuieli cu dobanzile  ≥ 1</t>
  </si>
  <si>
    <r>
      <t xml:space="preserve">Intreprinderea   este in dificultate </t>
    </r>
    <r>
      <rPr>
        <sz val="10"/>
        <rFont val="Calibri"/>
        <family val="2"/>
      </rPr>
      <t>daca in  fiecare din ultimele doua exercitii financiare conditiile 0&gt; e1</t>
    </r>
    <r>
      <rPr>
        <vertAlign val="subscript"/>
        <sz val="10"/>
        <rFont val="Calibri"/>
        <family val="2"/>
      </rPr>
      <t>N</t>
    </r>
    <r>
      <rPr>
        <sz val="10"/>
        <rFont val="Calibri"/>
        <family val="2"/>
      </rPr>
      <t>&gt;7,5  și e2</t>
    </r>
    <r>
      <rPr>
        <vertAlign val="subscript"/>
        <sz val="10"/>
        <rFont val="Calibri"/>
        <family val="2"/>
      </rPr>
      <t>N</t>
    </r>
    <r>
      <rPr>
        <sz val="10"/>
        <rFont val="Calibri"/>
        <family val="2"/>
      </rPr>
      <t xml:space="preserve">&lt;1   SI </t>
    </r>
  </si>
  <si>
    <r>
      <t xml:space="preserve"> 0&gt;e1</t>
    </r>
    <r>
      <rPr>
        <vertAlign val="subscript"/>
        <sz val="10"/>
        <rFont val="Calibri"/>
        <family val="2"/>
      </rPr>
      <t>N-1</t>
    </r>
    <r>
      <rPr>
        <sz val="10"/>
        <rFont val="Calibri"/>
        <family val="2"/>
      </rPr>
      <t>&gt;7,5 si e2</t>
    </r>
    <r>
      <rPr>
        <vertAlign val="subscript"/>
        <sz val="10"/>
        <rFont val="Calibri"/>
        <family val="2"/>
      </rPr>
      <t>N-1</t>
    </r>
    <r>
      <rPr>
        <sz val="10"/>
        <rFont val="Calibri"/>
        <family val="2"/>
      </rPr>
      <t>&lt;1   sunt cumulativ indeplinite in ultimii doi ani .</t>
    </r>
  </si>
  <si>
    <t>e1 =Datorii totale/Capitaluri proprii totale</t>
  </si>
  <si>
    <t>e2= EBITDA/Cheltuieli cu dobânzile</t>
  </si>
  <si>
    <t xml:space="preserve">Datorii totale = Datorii care trebuie plătite într-o perioadă de până la un an + Datorii care trebuie plătite într-o perioadă de peste un an, </t>
  </si>
  <si>
    <r>
      <t xml:space="preserve">EBITDA = (+)Profit net / (-)Pierdere neta </t>
    </r>
    <r>
      <rPr>
        <b/>
        <sz val="10"/>
        <rFont val="Calibri"/>
        <family val="2"/>
      </rPr>
      <t>+</t>
    </r>
    <r>
      <rPr>
        <sz val="10"/>
        <rFont val="Calibri"/>
        <family val="2"/>
      </rPr>
      <t xml:space="preserve"> Cheltuieli cu impozitul pe profit </t>
    </r>
    <r>
      <rPr>
        <b/>
        <sz val="10"/>
        <rFont val="Calibri"/>
        <family val="2"/>
      </rPr>
      <t>+</t>
    </r>
    <r>
      <rPr>
        <sz val="10"/>
        <rFont val="Calibri"/>
        <family val="2"/>
      </rPr>
      <t xml:space="preserve"> Cheltuieli cu dobânzile </t>
    </r>
    <r>
      <rPr>
        <b/>
        <sz val="10"/>
        <rFont val="Calibri"/>
        <family val="2"/>
      </rPr>
      <t>+</t>
    </r>
    <r>
      <rPr>
        <sz val="10"/>
        <rFont val="Calibri"/>
        <family val="2"/>
      </rPr>
      <t xml:space="preserve"> Cheltuieli cu amortizarea</t>
    </r>
  </si>
  <si>
    <t>Mentionati explicit valorile care sunt folosite in calculul de la pct e), bifati corespunzator pentru conditiile e1) e2)</t>
  </si>
  <si>
    <t xml:space="preserve">Datorii care trebuie platite pe o perioada de pana la un an  </t>
  </si>
  <si>
    <t xml:space="preserve">Datorii care trebuie platite pe o perioada mai mare de un an </t>
  </si>
  <si>
    <t>Datorii totale (rd.3=rd.1+rd.2)</t>
  </si>
  <si>
    <t xml:space="preserve">Capitaluri proprii totale </t>
  </si>
  <si>
    <t xml:space="preserve">Raportul rd.3/rd.4 aferent anului N, respectiv  anului N-1 </t>
  </si>
  <si>
    <t>e1</t>
  </si>
  <si>
    <r>
      <t>Datorii totale/Capitaluri proprii totale (e1</t>
    </r>
    <r>
      <rPr>
        <vertAlign val="subscript"/>
        <sz val="10"/>
        <rFont val="Calibri"/>
        <family val="2"/>
      </rPr>
      <t>N</t>
    </r>
    <r>
      <rPr>
        <sz val="10"/>
        <rFont val="Calibri"/>
        <family val="2"/>
      </rPr>
      <t>,  respectiv  e1</t>
    </r>
    <r>
      <rPr>
        <vertAlign val="subscript"/>
        <sz val="10"/>
        <rFont val="Calibri"/>
        <family val="2"/>
      </rPr>
      <t>N-1</t>
    </r>
    <r>
      <rPr>
        <sz val="10"/>
        <rFont val="Calibri"/>
        <family val="2"/>
      </rPr>
      <t>)</t>
    </r>
  </si>
  <si>
    <t xml:space="preserve">0≤Datorii totale/ Capitaluri proprii totale ≤7,5 </t>
  </si>
  <si>
    <r>
      <t></t>
    </r>
    <r>
      <rPr>
        <b/>
        <sz val="10"/>
        <rFont val="Calibri"/>
        <family val="2"/>
      </rPr>
      <t xml:space="preserve">  da   </t>
    </r>
    <r>
      <rPr>
        <b/>
        <sz val="10"/>
        <rFont val="Symbol"/>
        <family val="1"/>
        <charset val="2"/>
      </rPr>
      <t></t>
    </r>
    <r>
      <rPr>
        <b/>
        <sz val="10"/>
        <rFont val="Calibri"/>
        <family val="2"/>
      </rPr>
      <t xml:space="preserve">  nu</t>
    </r>
  </si>
  <si>
    <r>
      <t></t>
    </r>
    <r>
      <rPr>
        <b/>
        <sz val="10"/>
        <rFont val="Calibri"/>
        <family val="2"/>
      </rPr>
      <t xml:space="preserve">  da  </t>
    </r>
    <r>
      <rPr>
        <b/>
        <sz val="10"/>
        <rFont val="Symbol"/>
        <family val="1"/>
        <charset val="2"/>
      </rPr>
      <t></t>
    </r>
    <r>
      <rPr>
        <b/>
        <sz val="10"/>
        <rFont val="Calibri"/>
        <family val="2"/>
      </rPr>
      <t xml:space="preserve">  nu</t>
    </r>
  </si>
  <si>
    <r>
      <t xml:space="preserve">Profit net </t>
    </r>
    <r>
      <rPr>
        <vertAlign val="subscript"/>
        <sz val="10"/>
        <rFont val="Calibri"/>
        <family val="2"/>
      </rPr>
      <t>N</t>
    </r>
    <r>
      <rPr>
        <sz val="10"/>
        <rFont val="Calibri"/>
        <family val="2"/>
      </rPr>
      <t xml:space="preserve">/Pierderea neta  </t>
    </r>
  </si>
  <si>
    <t xml:space="preserve">Cheltuieli cu impozitul pe profit </t>
  </si>
  <si>
    <t xml:space="preserve">Cheltuieli cu dobânzile </t>
  </si>
  <si>
    <t xml:space="preserve">Cheltuieli cu amortizarea </t>
  </si>
  <si>
    <r>
      <t>EBITDA</t>
    </r>
    <r>
      <rPr>
        <sz val="10"/>
        <rFont val="Calibri"/>
        <family val="2"/>
      </rPr>
      <t xml:space="preserve"> = (+)Profit net /(-)Pierderea neta   </t>
    </r>
    <r>
      <rPr>
        <b/>
        <sz val="10"/>
        <rFont val="Calibri"/>
        <family val="2"/>
      </rPr>
      <t>+</t>
    </r>
    <r>
      <rPr>
        <sz val="10"/>
        <rFont val="Calibri"/>
        <family val="2"/>
      </rPr>
      <t xml:space="preserve"> Cheltuieli cu impozitul pe profit  </t>
    </r>
    <r>
      <rPr>
        <b/>
        <sz val="10"/>
        <rFont val="Calibri"/>
        <family val="2"/>
      </rPr>
      <t>+</t>
    </r>
    <r>
      <rPr>
        <sz val="10"/>
        <rFont val="Calibri"/>
        <family val="2"/>
      </rPr>
      <t xml:space="preserve"> Cheltuieli cu dobânzile  </t>
    </r>
    <r>
      <rPr>
        <b/>
        <sz val="10"/>
        <rFont val="Calibri"/>
        <family val="2"/>
      </rPr>
      <t>+</t>
    </r>
    <r>
      <rPr>
        <sz val="10"/>
        <rFont val="Calibri"/>
        <family val="2"/>
      </rPr>
      <t xml:space="preserve"> Cheltuieli cu amortizarea </t>
    </r>
  </si>
  <si>
    <t xml:space="preserve">Raportul rd.9/rd.7 aferent anului N, respectiv anului N-1 </t>
  </si>
  <si>
    <t>e2</t>
  </si>
  <si>
    <r>
      <t>EBITDA/Cheltuieli cu dobânzile(  e2</t>
    </r>
    <r>
      <rPr>
        <vertAlign val="subscript"/>
        <sz val="10"/>
        <rFont val="Calibri"/>
        <family val="2"/>
      </rPr>
      <t>N</t>
    </r>
    <r>
      <rPr>
        <sz val="10"/>
        <rFont val="Calibri"/>
        <family val="2"/>
      </rPr>
      <t xml:space="preserve"> ,respectiv e2 </t>
    </r>
    <r>
      <rPr>
        <vertAlign val="subscript"/>
        <sz val="10"/>
        <rFont val="Calibri"/>
        <family val="2"/>
      </rPr>
      <t>N-1</t>
    </r>
    <r>
      <rPr>
        <sz val="10"/>
        <rFont val="Calibri"/>
        <family val="2"/>
      </rPr>
      <t>)</t>
    </r>
  </si>
  <si>
    <r>
      <t></t>
    </r>
    <r>
      <rPr>
        <b/>
        <sz val="10"/>
        <rFont val="Calibri"/>
        <family val="2"/>
      </rPr>
      <t xml:space="preserve">  da </t>
    </r>
    <r>
      <rPr>
        <b/>
        <sz val="10"/>
        <rFont val="Symbol"/>
        <family val="1"/>
        <charset val="2"/>
      </rPr>
      <t></t>
    </r>
    <r>
      <rPr>
        <b/>
        <sz val="10"/>
        <rFont val="Calibri"/>
        <family val="2"/>
      </rPr>
      <t xml:space="preserve"> nu</t>
    </r>
  </si>
  <si>
    <t>Dacă valoarea Cheltuielile cu dobânzile aferente anului N si/sau valoarea Cheltuielile cu dobânzile aferente anului N-1 este zero pentru calculul indicatorului EBITDA/cheltuieli cu dobanzile  se ia in considerare cifra 0,1.</t>
  </si>
  <si>
    <t>Introducerea datelor din bilant</t>
  </si>
  <si>
    <t>Nota: aceasta macheta se va completa pentru beneficiar, cu informatii din ultimele trei exercitii financiare (ultimii 3 ani)</t>
  </si>
  <si>
    <t>Introducerea datelor din situatiile financiare (bilant, cont de rezultate patrimonial)</t>
  </si>
  <si>
    <t>BILANT</t>
  </si>
  <si>
    <t>Atentie: introduceti date doar in celulele marcate cu culoarea gri. Restul datelor sunt fie predefinite, fie generate automat.</t>
  </si>
  <si>
    <t>ACTIVE</t>
  </si>
  <si>
    <t>A.Active necurente</t>
  </si>
  <si>
    <t>1.Active fixe necorporale</t>
  </si>
  <si>
    <t>2.Instalaţii tehnice, mijloace de transport, animale, plantaţii, mobilier, aparatură birotică şi alte active corporale</t>
  </si>
  <si>
    <t>3. Terenuri şi clădiri</t>
  </si>
  <si>
    <t>4. Alte active nefinanciare</t>
  </si>
  <si>
    <t>5. Active financiare necurente (investiţii pe termen lung) peste un an, din care</t>
  </si>
  <si>
    <t xml:space="preserve">                  Titluri de participare </t>
  </si>
  <si>
    <t xml:space="preserve">6. Creante necurente – sume ce urmează a fi încasate după o perioada mai mare de un an,  din care:  </t>
  </si>
  <si>
    <t xml:space="preserve">                 Creante  comerciale necurente – sume ce urmează a fi încasate după o perioada mai mare de un an</t>
  </si>
  <si>
    <t>TOTAL ACTIVE NECURENTE</t>
  </si>
  <si>
    <t>B.Active curente</t>
  </si>
  <si>
    <t>1. Stocuri</t>
  </si>
  <si>
    <t>2. Creanţe curente – sume ce urmează a fi încasate într-o perioadă mai mică de un an-</t>
  </si>
  <si>
    <t xml:space="preserve">      Creanţe din operaţiuni comerciale, avansuri şi alte decontări, din care:</t>
  </si>
  <si>
    <t xml:space="preserve">               Creanţe comerciale şi avansuri, din care :</t>
  </si>
  <si>
    <t xml:space="preserve">                               Avansuri acordate </t>
  </si>
  <si>
    <t xml:space="preserve">               Creanţe bugetare, din care:</t>
  </si>
  <si>
    <t xml:space="preserve">                              Creanţele  bugetului general consolidat </t>
  </si>
  <si>
    <t xml:space="preserve">     Creanţe  din operaţiuni cu fonduri externe nerambursabile şi fonduri de la buget ,   din care:</t>
  </si>
  <si>
    <t xml:space="preserve">              Sume de primit de la Comisia Europeană / alti donatori </t>
  </si>
  <si>
    <t xml:space="preserve">     Împrumuturi pe termen scurt acordate </t>
  </si>
  <si>
    <t xml:space="preserve">3. Investiţii pe termen scurt </t>
  </si>
  <si>
    <t xml:space="preserve">4. Conturi la trezorerii şi instituţii de credit </t>
  </si>
  <si>
    <t xml:space="preserve">      Conturi la trezorerie, casa în lei </t>
  </si>
  <si>
    <t xml:space="preserve">      Dobândă de încasat, alte valori, avansuri de trezorerie </t>
  </si>
  <si>
    <t xml:space="preserve">      Depozite </t>
  </si>
  <si>
    <t xml:space="preserve">      Conturi la instituţii de credit, BNR, casă în valută  </t>
  </si>
  <si>
    <t xml:space="preserve">      Dobândă de încasat,  avansuri de trezorerie</t>
  </si>
  <si>
    <t xml:space="preserve">5. Conturi de disponibilităţi ale Trezoreriei Centrale şi ale trezoreriilor teritoriale  </t>
  </si>
  <si>
    <t xml:space="preserve">      Dobândă de încasat, alte valori, avansuri de trezorerie</t>
  </si>
  <si>
    <t xml:space="preserve">6. Cheltuieli în avans </t>
  </si>
  <si>
    <t>TOTAL ACTIVE CURENTE</t>
  </si>
  <si>
    <t>TOTAL ACTIVE</t>
  </si>
  <si>
    <t>C. Datorii necurente - sume ce urmeaza a fi platite dupa o perioada mai mare de un an</t>
  </si>
  <si>
    <r>
      <t xml:space="preserve">1. Sume necurente- sume ce urmează a fi  plătite după o perioadă mai mare de un an </t>
    </r>
    <r>
      <rPr>
        <sz val="10"/>
        <color indexed="8"/>
        <rFont val="Calibri"/>
        <family val="2"/>
        <scheme val="minor"/>
      </rPr>
      <t>,  din care:</t>
    </r>
  </si>
  <si>
    <t xml:space="preserve">      Datorii comerciale </t>
  </si>
  <si>
    <t xml:space="preserve">2. Împrumuturi pe termen lung     </t>
  </si>
  <si>
    <t xml:space="preserve">3. Provizioane  </t>
  </si>
  <si>
    <t>TOTAL DATORII NECURENTE</t>
  </si>
  <si>
    <r>
      <t xml:space="preserve">D. DATORII CURENTE - sume ce urmează a fi plătite </t>
    </r>
    <r>
      <rPr>
        <b/>
        <i/>
        <sz val="10"/>
        <color indexed="8"/>
        <rFont val="Calibri"/>
        <family val="2"/>
        <scheme val="minor"/>
      </rPr>
      <t xml:space="preserve"> </t>
    </r>
    <r>
      <rPr>
        <b/>
        <sz val="10"/>
        <color indexed="8"/>
        <rFont val="Calibri"/>
        <family val="2"/>
        <scheme val="minor"/>
      </rPr>
      <t xml:space="preserve"> într-o perioadă de până la un an  </t>
    </r>
  </si>
  <si>
    <r>
      <t>1. Datorii comerciale,  avansuri şi alte decontări</t>
    </r>
    <r>
      <rPr>
        <sz val="10"/>
        <color indexed="8"/>
        <rFont val="Calibri"/>
        <family val="2"/>
        <scheme val="minor"/>
      </rPr>
      <t xml:space="preserve">  ,  din care:</t>
    </r>
  </si>
  <si>
    <t xml:space="preserve">     Datorii comerciale şi avansuri  , din care:</t>
  </si>
  <si>
    <t xml:space="preserve">          Avansuri  primite </t>
  </si>
  <si>
    <r>
      <t xml:space="preserve">2. Datorii către bugete  </t>
    </r>
    <r>
      <rPr>
        <sz val="10"/>
        <color indexed="8"/>
        <rFont val="Calibri"/>
        <family val="2"/>
        <scheme val="minor"/>
      </rPr>
      <t>, din care:</t>
    </r>
  </si>
  <si>
    <t xml:space="preserve">     Datoriile  instituţiilor publice către bugete </t>
  </si>
  <si>
    <t xml:space="preserve">     Contribuţii sociale    </t>
  </si>
  <si>
    <t xml:space="preserve">     Sume datorate bugetului din Fonduri externe nerambursabile </t>
  </si>
  <si>
    <t>3. Datorii din operaţiuni cu Fonduri externe nerambursabile şi fonduri de la buget, alte datorii către alte organisme internaţionale, din care:</t>
  </si>
  <si>
    <t xml:space="preserve">    Sume datorate Comisiei Europene / alti donatori </t>
  </si>
  <si>
    <t xml:space="preserve">4. Împrumuturi pe termen scurt - sume ce urmează a fi  plătite într-o perioadă de până la  un an  </t>
  </si>
  <si>
    <r>
      <t>5. Împrumuturi pe termen lung – sume ce urmează</t>
    </r>
    <r>
      <rPr>
        <sz val="10"/>
        <rFont val="Calibri"/>
        <family val="2"/>
        <scheme val="minor"/>
      </rPr>
      <t xml:space="preserve"> </t>
    </r>
    <r>
      <rPr>
        <b/>
        <sz val="10"/>
        <rFont val="Calibri"/>
        <family val="2"/>
        <scheme val="minor"/>
      </rPr>
      <t xml:space="preserve">a fi  plătite în cursul exerciţiului curent  </t>
    </r>
  </si>
  <si>
    <t xml:space="preserve">6. Salariile angajaţilor </t>
  </si>
  <si>
    <r>
      <t>7. Alte drepturi cuvenite  altor categorii de persoane (pensii, indemnizaţii de şomaj, burse)</t>
    </r>
    <r>
      <rPr>
        <sz val="10"/>
        <color indexed="8"/>
        <rFont val="Calibri"/>
        <family val="2"/>
        <scheme val="minor"/>
      </rPr>
      <t>, din care:</t>
    </r>
  </si>
  <si>
    <t xml:space="preserve">     Pensii, indemnizaţii de şomaj, burse </t>
  </si>
  <si>
    <t xml:space="preserve">8. Venituri în avans </t>
  </si>
  <si>
    <t xml:space="preserve">9. Provizioane   </t>
  </si>
  <si>
    <t>TOTAL DATORII CURENTE</t>
  </si>
  <si>
    <t xml:space="preserve">TOTAL DATORII </t>
  </si>
  <si>
    <t xml:space="preserve">ACTIVE NETE = TOTAL ACTIVE  – TOTAL DATORII = CAPITALURI PROPRII   </t>
  </si>
  <si>
    <t>E. CAPITALURI PROPRII</t>
  </si>
  <si>
    <r>
      <t xml:space="preserve">1. Rezerve, fonduri  </t>
    </r>
    <r>
      <rPr>
        <sz val="10"/>
        <color indexed="8"/>
        <rFont val="Calibri"/>
        <family val="2"/>
        <scheme val="minor"/>
      </rPr>
      <t xml:space="preserve"> </t>
    </r>
  </si>
  <si>
    <t>2. Rezultatul reportat (sold creditor)</t>
  </si>
  <si>
    <t>3. Rezultatul reportat (sold debitor)</t>
  </si>
  <si>
    <t>4. Rezultatul patrimonial al exercitiului (sold creditor)</t>
  </si>
  <si>
    <t>5. Rezultatul patrimonial al exercitiului (sold debitor)</t>
  </si>
  <si>
    <t xml:space="preserve">TOTAL CAPITALURI PROPRII    </t>
  </si>
  <si>
    <t>TOTAL CAPITALURI PROPRII SI DATORII</t>
  </si>
  <si>
    <t>verificare Activ = Capitaluri + Datorii</t>
  </si>
  <si>
    <t>Introducerea datelor din contul de rezultate patrimonial</t>
  </si>
  <si>
    <t>Introducerea datelor din situatiile financiare (bilant, cont de rezultat patrimonial)</t>
  </si>
  <si>
    <t>CONTUL DE REZULTAT PATRIMONIAL</t>
  </si>
  <si>
    <t xml:space="preserve">VENITURI OPERATIONALE </t>
  </si>
  <si>
    <t xml:space="preserve">1. Venituri din impozite, taxe, contribuţii de asigurări şi alte venituri ale bugetelor </t>
  </si>
  <si>
    <t xml:space="preserve">2. Venituri din activităţi economice                                              </t>
  </si>
  <si>
    <t xml:space="preserve">3. Finantări, subvenţii, transferuri, alocaţii bugetare cu destinaţie specială </t>
  </si>
  <si>
    <t xml:space="preserve">4. Alte venituri operaţionale </t>
  </si>
  <si>
    <t xml:space="preserve">TOTAL VENITURI OPERAŢIONALE </t>
  </si>
  <si>
    <t>CHELTUIELI  OPERAŢIONALE</t>
  </si>
  <si>
    <t xml:space="preserve">1. Salariile şi contribuţiile sociale aferente angajaţilor </t>
  </si>
  <si>
    <t xml:space="preserve">2. Subventii şi transferuri </t>
  </si>
  <si>
    <t>3. Stocuri, consumabile, lucrări şi servicii executate de terţi</t>
  </si>
  <si>
    <t xml:space="preserve">4. Cheltuieli de capital, amortizări şi provizioane </t>
  </si>
  <si>
    <t>5. Alte cheltuieli operaţionale</t>
  </si>
  <si>
    <t>TOTAL CHELTUIELI OPERAŢIONALE</t>
  </si>
  <si>
    <t xml:space="preserve">REZULTATUL DIN ACTIVITATEA OPERAŢIONALĂ </t>
  </si>
  <si>
    <t xml:space="preserve"> -- EXCEDENT</t>
  </si>
  <si>
    <t xml:space="preserve"> -- DEFICIT</t>
  </si>
  <si>
    <t>VENITURI FINANCIARE</t>
  </si>
  <si>
    <t>CHELTUIELI FINANCIARE</t>
  </si>
  <si>
    <t>REZULTATUL DIN ACTIVITATEA FINANCIARĂ</t>
  </si>
  <si>
    <t xml:space="preserve">REZULTATUL DIN ACTIVITATEA CURENTĂ </t>
  </si>
  <si>
    <t>VENITURI EXTRAORDINARE</t>
  </si>
  <si>
    <t>CHELTUIELI  EXTRAORDINARE</t>
  </si>
  <si>
    <t xml:space="preserve">REZULTATUL DIN ACTIVITATEA EXTRAORDINARĂ </t>
  </si>
  <si>
    <t>VENITURI TOTALE</t>
  </si>
  <si>
    <t>CHELTUIELI TOTALE</t>
  </si>
  <si>
    <t xml:space="preserve">REZULTATUL PATRIMONIAL AL EXERCIŢIULUI </t>
  </si>
  <si>
    <t>Verificarea de la pct. 3 ) se face în mod automat, în baza informațiilor introduse deja. 
Punctele 1) și 2) de mai jos fac obiectul Declarației de eligibilitate, pe propria răspundere.</t>
  </si>
  <si>
    <t>1. Atunci când întreprinderea face obiectul unei proceduri colective de insolvență sau îndeplinește criteriile prevăzute de legislația națională pentru inițierea unei proceduri colective de insolvență la cererea creditorilor săi.</t>
  </si>
  <si>
    <t>2. Atunci când întreprinderea a primit ajutor pentru salvare și nu a rambursat încă împrumutul sau nu a încetat garanția sau a primit ajutoare pentru restructurare și face încă obiectul unui plan de restructurare.</t>
  </si>
  <si>
    <t xml:space="preserve">3. Calculul se aplică unei întreprinderi care nu este un IMM (întreprindere mare). </t>
  </si>
  <si>
    <r>
      <t xml:space="preserve">Intreprinderea  Nu este in dificultate </t>
    </r>
    <r>
      <rPr>
        <sz val="10"/>
        <rFont val="Calibri"/>
        <family val="2"/>
        <scheme val="minor"/>
      </rPr>
      <t>daca unul din indicatorii de mai jos, este indeplinit  in oricare din ultimele doua exercitii financiare</t>
    </r>
  </si>
  <si>
    <r>
      <t xml:space="preserve">Intreprinderea   este in dificultate </t>
    </r>
    <r>
      <rPr>
        <sz val="10"/>
        <rFont val="Calibri"/>
        <family val="2"/>
        <scheme val="minor"/>
      </rPr>
      <t>daca in  fiecare din ultimele doua exercitii financiare conditiile 0&gt; e1</t>
    </r>
    <r>
      <rPr>
        <vertAlign val="subscript"/>
        <sz val="10"/>
        <rFont val="Calibri"/>
        <family val="2"/>
        <scheme val="minor"/>
      </rPr>
      <t>N</t>
    </r>
    <r>
      <rPr>
        <sz val="10"/>
        <rFont val="Calibri"/>
        <family val="2"/>
        <scheme val="minor"/>
      </rPr>
      <t>&gt;7,5  și e2</t>
    </r>
    <r>
      <rPr>
        <vertAlign val="subscript"/>
        <sz val="10"/>
        <rFont val="Calibri"/>
        <family val="2"/>
        <scheme val="minor"/>
      </rPr>
      <t>N</t>
    </r>
    <r>
      <rPr>
        <sz val="10"/>
        <rFont val="Calibri"/>
        <family val="2"/>
        <scheme val="minor"/>
      </rPr>
      <t xml:space="preserve">&lt;1   SI </t>
    </r>
  </si>
  <si>
    <r>
      <t xml:space="preserve"> 0&gt;e1</t>
    </r>
    <r>
      <rPr>
        <vertAlign val="subscript"/>
        <sz val="10"/>
        <rFont val="Calibri"/>
        <family val="2"/>
        <scheme val="minor"/>
      </rPr>
      <t>N-1</t>
    </r>
    <r>
      <rPr>
        <sz val="10"/>
        <rFont val="Calibri"/>
        <family val="2"/>
        <scheme val="minor"/>
      </rPr>
      <t>&gt;7,5 si e2</t>
    </r>
    <r>
      <rPr>
        <vertAlign val="subscript"/>
        <sz val="10"/>
        <rFont val="Calibri"/>
        <family val="2"/>
        <scheme val="minor"/>
      </rPr>
      <t>N-1</t>
    </r>
    <r>
      <rPr>
        <sz val="10"/>
        <rFont val="Calibri"/>
        <family val="2"/>
        <scheme val="minor"/>
      </rPr>
      <t>&lt;1   sunt cumulativ indeplinite in ultimii doi ani .</t>
    </r>
  </si>
  <si>
    <r>
      <t xml:space="preserve">EBITDA = (+)Profit net / (-)Pierdere neta </t>
    </r>
    <r>
      <rPr>
        <b/>
        <sz val="10"/>
        <rFont val="Calibri"/>
        <family val="2"/>
        <scheme val="minor"/>
      </rPr>
      <t>+</t>
    </r>
    <r>
      <rPr>
        <sz val="10"/>
        <rFont val="Calibri"/>
        <family val="2"/>
        <scheme val="minor"/>
      </rPr>
      <t xml:space="preserve"> Cheltuieli cu impozitul pe profit </t>
    </r>
    <r>
      <rPr>
        <b/>
        <sz val="10"/>
        <rFont val="Calibri"/>
        <family val="2"/>
        <scheme val="minor"/>
      </rPr>
      <t>+</t>
    </r>
    <r>
      <rPr>
        <sz val="10"/>
        <rFont val="Calibri"/>
        <family val="2"/>
        <scheme val="minor"/>
      </rPr>
      <t xml:space="preserve"> Cheltuieli cu dobânzile </t>
    </r>
    <r>
      <rPr>
        <b/>
        <sz val="10"/>
        <rFont val="Calibri"/>
        <family val="2"/>
        <scheme val="minor"/>
      </rPr>
      <t>+</t>
    </r>
    <r>
      <rPr>
        <sz val="10"/>
        <rFont val="Calibri"/>
        <family val="2"/>
        <scheme val="minor"/>
      </rPr>
      <t xml:space="preserve"> Cheltuieli cu amortizarea</t>
    </r>
  </si>
  <si>
    <r>
      <t>Datorii totale/Capitaluri proprii totale (e1</t>
    </r>
    <r>
      <rPr>
        <vertAlign val="subscript"/>
        <sz val="10"/>
        <rFont val="Calibri"/>
        <family val="2"/>
        <scheme val="minor"/>
      </rPr>
      <t>N</t>
    </r>
    <r>
      <rPr>
        <sz val="10"/>
        <rFont val="Calibri"/>
        <family val="2"/>
        <scheme val="minor"/>
      </rPr>
      <t>,  respectiv  e1</t>
    </r>
    <r>
      <rPr>
        <vertAlign val="subscript"/>
        <sz val="10"/>
        <rFont val="Calibri"/>
        <family val="2"/>
        <scheme val="minor"/>
      </rPr>
      <t>N-1</t>
    </r>
    <r>
      <rPr>
        <sz val="10"/>
        <rFont val="Calibri"/>
        <family val="2"/>
        <scheme val="minor"/>
      </rPr>
      <t>)</t>
    </r>
  </si>
  <si>
    <r>
      <t xml:space="preserve">Profit net </t>
    </r>
    <r>
      <rPr>
        <vertAlign val="subscript"/>
        <sz val="10"/>
        <rFont val="Calibri"/>
        <family val="2"/>
        <scheme val="minor"/>
      </rPr>
      <t>N</t>
    </r>
    <r>
      <rPr>
        <sz val="10"/>
        <rFont val="Calibri"/>
        <family val="2"/>
        <scheme val="minor"/>
      </rPr>
      <t xml:space="preserve">/Pierderea neta  </t>
    </r>
  </si>
  <si>
    <r>
      <t>EBITDA</t>
    </r>
    <r>
      <rPr>
        <sz val="10"/>
        <rFont val="Calibri"/>
        <family val="2"/>
        <scheme val="minor"/>
      </rPr>
      <t xml:space="preserve"> = (+)Profit net /(-)Pierderea neta   </t>
    </r>
    <r>
      <rPr>
        <b/>
        <sz val="10"/>
        <rFont val="Calibri"/>
        <family val="2"/>
        <scheme val="minor"/>
      </rPr>
      <t>+</t>
    </r>
    <r>
      <rPr>
        <sz val="10"/>
        <rFont val="Calibri"/>
        <family val="2"/>
        <scheme val="minor"/>
      </rPr>
      <t xml:space="preserve"> Cheltuieli cu impozitul pe profit  </t>
    </r>
    <r>
      <rPr>
        <b/>
        <sz val="10"/>
        <rFont val="Calibri"/>
        <family val="2"/>
        <scheme val="minor"/>
      </rPr>
      <t>+</t>
    </r>
    <r>
      <rPr>
        <sz val="10"/>
        <rFont val="Calibri"/>
        <family val="2"/>
        <scheme val="minor"/>
      </rPr>
      <t xml:space="preserve"> Cheltuieli cu dobânzile  </t>
    </r>
    <r>
      <rPr>
        <b/>
        <sz val="10"/>
        <rFont val="Calibri"/>
        <family val="2"/>
        <scheme val="minor"/>
      </rPr>
      <t>+</t>
    </r>
    <r>
      <rPr>
        <sz val="10"/>
        <rFont val="Calibri"/>
        <family val="2"/>
        <scheme val="minor"/>
      </rPr>
      <t xml:space="preserve"> Cheltuieli cu amortizarea </t>
    </r>
  </si>
  <si>
    <r>
      <t>EBITDA/Cheltuieli cu dobânzile(  e2</t>
    </r>
    <r>
      <rPr>
        <vertAlign val="subscript"/>
        <sz val="10"/>
        <rFont val="Calibri"/>
        <family val="2"/>
        <scheme val="minor"/>
      </rPr>
      <t>N</t>
    </r>
    <r>
      <rPr>
        <sz val="10"/>
        <rFont val="Calibri"/>
        <family val="2"/>
        <scheme val="minor"/>
      </rPr>
      <t xml:space="preserve"> ,respectiv e2 </t>
    </r>
    <r>
      <rPr>
        <vertAlign val="subscript"/>
        <sz val="10"/>
        <rFont val="Calibri"/>
        <family val="2"/>
        <scheme val="minor"/>
      </rPr>
      <t>N-1</t>
    </r>
    <r>
      <rPr>
        <sz val="10"/>
        <rFont val="Calibri"/>
        <family val="2"/>
        <scheme val="minor"/>
      </rPr>
      <t>)</t>
    </r>
  </si>
  <si>
    <t>Nota: aceasta macheta se va completa pentru beneficiar, cu informatii din ultimele trei exercitii financiare (ultimii 3 ani)
Pentru beneficiarul cu vechime de 1 sau 2 ani, se vor completa doar coloanele aferente anului (N), respectiv anilor (N-1) si (N)</t>
  </si>
  <si>
    <t>þ Introducerea datelor din situatiile financiare (bilant, cont de profit si pierdere)</t>
  </si>
  <si>
    <t>D.Datorii ce trebuie platite intr-o perioada de pana la un an, din care</t>
  </si>
  <si>
    <t xml:space="preserve">    Sume datorate institutiilor de credit</t>
  </si>
  <si>
    <t>E.Active circulante nete respectiv datorii curente nete</t>
  </si>
  <si>
    <t>G.Datorii ce trebuie platite intr-o perioada mai mare de un an</t>
  </si>
  <si>
    <t>H.Provizioane pentru riscuri si cheltuieli</t>
  </si>
  <si>
    <t xml:space="preserve">    Subvenţii pentru investiţii</t>
  </si>
  <si>
    <t xml:space="preserve">    Venituri înregistrate în avans</t>
  </si>
  <si>
    <t xml:space="preserve">      capital social subscris si varsat</t>
  </si>
  <si>
    <t>II.Rezerve din reevaluare</t>
  </si>
  <si>
    <t>III.Rezerve</t>
  </si>
  <si>
    <t>IV.Rezultatul reportat</t>
  </si>
  <si>
    <t>excedentul / profitul reportat       sau       Sold Creditor</t>
  </si>
  <si>
    <t>deficitul / pierderea reportata                    Sold Debitor</t>
  </si>
  <si>
    <t>V.Rezultatul exercitiului financiar</t>
  </si>
  <si>
    <t>excedentul / profitul exercitiului financiar       sau       Sold Creditor</t>
  </si>
  <si>
    <t>deficitul / pierderea exercitiului financiar                     Sold Debitor</t>
  </si>
  <si>
    <t>Repartizarea excedentului / profitului</t>
  </si>
  <si>
    <t xml:space="preserve">    Repartizarea excedentului privind activitatile fara scop patrimonial</t>
  </si>
  <si>
    <t xml:space="preserve">    Repartizarea profitului privind activitatile economice</t>
  </si>
  <si>
    <t>Fondul social al membrilor Caselor de Ajutor Reciproc (C.A.R.)</t>
  </si>
  <si>
    <t>Fondul pentru ajutor în caz de deces al membrilor Caselor de Ajutor Reciproc C.A.R.)</t>
  </si>
  <si>
    <t>Fondul de rulment al membrilor asociatiilor de proprietari</t>
  </si>
  <si>
    <t>Alte fonduri privind activitatiile fara scop patrimonial</t>
  </si>
  <si>
    <t>Introducerea datelor din contul de profit si pierdere</t>
  </si>
  <si>
    <t>CONTUL REZULTATULUI EXERCITIULUI</t>
  </si>
  <si>
    <t>Atentie: introduceti date doar in coloanele marcate cu culoarea gri. Restul datelor sunt fie predefinite, fie generate automat.</t>
  </si>
  <si>
    <t>(RON)</t>
  </si>
  <si>
    <t>I. Venituri din activităţile fără scop patrimonial, din care</t>
  </si>
  <si>
    <t>Venituri din cotizaţiile membrilor şi contribuţiile băneşti sau în natură ale membrilor şi simpatizanţilor</t>
  </si>
  <si>
    <t>II. Cheltuieli privind activităţile fără scop patrimonial</t>
  </si>
  <si>
    <t>III. Rezultatul activităţilor fără scop patrimonial</t>
  </si>
  <si>
    <t xml:space="preserve">  excedent</t>
  </si>
  <si>
    <t xml:space="preserve">  deficit</t>
  </si>
  <si>
    <t>IV. Venituri din activităţile cu destinaţie specială</t>
  </si>
  <si>
    <t>V. Cheltuieli privind activităţile cu destinaţie specială</t>
  </si>
  <si>
    <t>VI. Rezultatul activităţilor cu destinaţie specială</t>
  </si>
  <si>
    <t>VII. Venituri din activităţile economice</t>
  </si>
  <si>
    <t>VIII. Cheltuieli privind activităţile economice</t>
  </si>
  <si>
    <t>IX. Rezultatul activităţilor economice</t>
  </si>
  <si>
    <t xml:space="preserve">  profit</t>
  </si>
  <si>
    <t xml:space="preserve">  pierdere</t>
  </si>
  <si>
    <t>X. Venituri totale</t>
  </si>
  <si>
    <t>XI. Cheltuieli totale</t>
  </si>
  <si>
    <t>XII. Rezultatul net al exerciţiului</t>
  </si>
  <si>
    <t xml:space="preserve">  excedent / profit</t>
  </si>
  <si>
    <t xml:space="preserve">  deficit / pierdere</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</si>
  <si>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</si>
  <si>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r>
      <t xml:space="preserve">1. Când mai mult de jumătate din capitalul social subscris a dispărut din cauza pierderilor acumulate.
</t>
    </r>
    <r>
      <rPr>
        <b/>
        <i/>
        <sz val="10"/>
        <rFont val="Calibri"/>
        <family val="2"/>
        <scheme val="minor"/>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</si>
  <si>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scheme val="minor"/>
      </rPr>
      <t>Pierdere acumulata</t>
    </r>
    <r>
      <rPr>
        <sz val="10"/>
        <rFont val="Calibri"/>
        <family val="2"/>
        <scheme val="minor"/>
      </rPr>
      <t xml:space="preserve">), atunci se calculează </t>
    </r>
    <r>
      <rPr>
        <b/>
        <sz val="10"/>
        <rFont val="Calibri"/>
        <family val="2"/>
        <scheme val="minor"/>
      </rPr>
      <t xml:space="preserve">Pierderile de capital </t>
    </r>
    <r>
      <rPr>
        <sz val="10"/>
        <rFont val="Calibri"/>
        <family val="2"/>
        <scheme val="minor"/>
      </rPr>
      <t>(Pierderea acumulata + Prime de capital + Rezerve din reevaluare + Rezerve)</t>
    </r>
  </si>
  <si>
    <t>Cuantumul ajutorului regional solicitat</t>
  </si>
  <si>
    <t>Cuantumul ajutorului de minimis solicitat</t>
  </si>
  <si>
    <t>Finanțarea nerambursabilă totală solicitată</t>
  </si>
  <si>
    <r>
      <t>PLATI DIN ACTIVITATEA DE INVESTITII</t>
    </r>
    <r>
      <rPr>
        <sz val="10"/>
        <rFont val="Calibri"/>
        <family val="2"/>
        <scheme val="minor"/>
      </rPr>
      <t xml:space="preserve"> (inlcusiv reinvestirile din cadrul proiectului de investitii)</t>
    </r>
  </si>
  <si>
    <t>Membrii asocierii în participațiune, inclusiv entitățile care implementează componenta de servicii din cadrul proiectului, nu se încadrează în categoria întrepirnderilor  în dificultate  în conformitate cu prevederile Regulamentului (UE) NR. 651/2014 AL COMISIEI din 17 iunie 2014 de declarare a anumitor categorii de ajutoare compatibile cu piața internă în aplicarea articolelor 107 și 108 din tratat . În acest sens, fiecare membru al asocierii în participațiune (entitățile care implementează componenta de servicii din cadrul proiectului), va completa situațiile financiare aplicabilă.</t>
  </si>
  <si>
    <r>
      <t xml:space="preserve">Cheltuieli pentru amenajarea terenului </t>
    </r>
    <r>
      <rPr>
        <b/>
        <sz val="10"/>
        <color rgb="FFFF0000"/>
        <rFont val="Calibri"/>
        <family val="2"/>
        <charset val="238"/>
        <scheme val="minor"/>
      </rPr>
      <t>-AJUTOR DE STAT REGIONAL</t>
    </r>
  </si>
  <si>
    <r>
      <t xml:space="preserve">Cheltuieli pt asigurarea utilităţilor necesare obiectivului </t>
    </r>
    <r>
      <rPr>
        <b/>
        <sz val="10"/>
        <color rgb="FFFF0000"/>
        <rFont val="Calibri"/>
        <family val="2"/>
        <charset val="238"/>
        <scheme val="minor"/>
      </rPr>
      <t>-AJUTOR DE STAT REGIONAL</t>
    </r>
  </si>
  <si>
    <r>
      <t xml:space="preserve">Cheltuieli pentru investiţia de bază </t>
    </r>
    <r>
      <rPr>
        <b/>
        <sz val="10"/>
        <color rgb="FFFF0000"/>
        <rFont val="Calibri"/>
        <family val="2"/>
        <charset val="238"/>
        <scheme val="minor"/>
      </rPr>
      <t>-AJUTOR DE STAT REGIONAL</t>
    </r>
  </si>
  <si>
    <r>
      <t xml:space="preserve">Cheltuieli pentru proiectare și asistență tehnică </t>
    </r>
    <r>
      <rPr>
        <b/>
        <sz val="10"/>
        <color rgb="FFFF0000"/>
        <rFont val="Calibri"/>
        <family val="2"/>
        <charset val="238"/>
        <scheme val="minor"/>
      </rPr>
      <t>-AJUTOR DE MINIMIS</t>
    </r>
  </si>
  <si>
    <r>
      <t xml:space="preserve">Obtinere avize, acorduri, autorizatii </t>
    </r>
    <r>
      <rPr>
        <sz val="10"/>
        <color rgb="FFFF0000"/>
        <rFont val="Calibri"/>
        <family val="2"/>
        <charset val="238"/>
        <scheme val="minor"/>
      </rPr>
      <t>(categorie ne-eligibila in cadrul prezentului apel)</t>
    </r>
  </si>
  <si>
    <r>
      <t xml:space="preserve">Proiectare si inginerie </t>
    </r>
    <r>
      <rPr>
        <sz val="10"/>
        <color rgb="FFFF0000"/>
        <rFont val="Calibri"/>
        <family val="2"/>
        <charset val="238"/>
        <scheme val="minor"/>
      </rPr>
      <t>(categorie ne-eligibila in cadrul prezentului apel)</t>
    </r>
  </si>
  <si>
    <r>
      <t xml:space="preserve">Alte cheltuieli </t>
    </r>
    <r>
      <rPr>
        <b/>
        <sz val="10"/>
        <color rgb="FFFF0000"/>
        <rFont val="Calibri"/>
        <family val="2"/>
        <charset val="238"/>
        <scheme val="minor"/>
      </rPr>
      <t>AJUTOR DE STAT REGIONAL SI AJUTOR DE MINIMIS</t>
    </r>
  </si>
  <si>
    <r>
      <t xml:space="preserve">Organizare de santier </t>
    </r>
    <r>
      <rPr>
        <sz val="10"/>
        <color rgb="FFFF0000"/>
        <rFont val="Calibri"/>
        <family val="2"/>
        <charset val="238"/>
        <scheme val="minor"/>
      </rPr>
      <t>(ajutor de stat regional)</t>
    </r>
  </si>
  <si>
    <r>
      <t xml:space="preserve">Lucrari de constructii si instalatii aferente organizarii de santier </t>
    </r>
    <r>
      <rPr>
        <sz val="10"/>
        <color rgb="FFFF0000"/>
        <rFont val="Calibri"/>
        <family val="2"/>
        <charset val="238"/>
        <scheme val="minor"/>
      </rPr>
      <t>(ajutor de stat regional)</t>
    </r>
  </si>
  <si>
    <r>
      <t xml:space="preserve">Cheltuieli conexe organizării de şantier </t>
    </r>
    <r>
      <rPr>
        <sz val="10"/>
        <color rgb="FFFF0000"/>
        <rFont val="Calibri"/>
        <family val="2"/>
        <charset val="238"/>
        <scheme val="minor"/>
      </rPr>
      <t>(ajutor de stat regional)</t>
    </r>
  </si>
  <si>
    <r>
      <t xml:space="preserve">Comisioane, cote, taxe </t>
    </r>
    <r>
      <rPr>
        <sz val="10"/>
        <color rgb="FFFF0000"/>
        <rFont val="Calibri"/>
        <family val="2"/>
        <charset val="238"/>
        <scheme val="minor"/>
      </rPr>
      <t>(ajutor de minimis)</t>
    </r>
  </si>
  <si>
    <r>
      <t>Cheltuieli diverse și neprevăzute (î</t>
    </r>
    <r>
      <rPr>
        <sz val="10"/>
        <color rgb="FFFF0000"/>
        <rFont val="Calibri"/>
        <family val="2"/>
        <charset val="238"/>
        <scheme val="minor"/>
      </rPr>
      <t>n limita a 10% din valoarea eligibilă a cheltuielilor eligibile cuprinse la sub-categoriile  38, 39,40,53,54,55,57,58)</t>
    </r>
    <r>
      <rPr>
        <sz val="10"/>
        <rFont val="Calibri"/>
        <family val="2"/>
        <charset val="238"/>
        <scheme val="minor"/>
      </rPr>
      <t xml:space="preserve"> </t>
    </r>
    <r>
      <rPr>
        <sz val="10"/>
        <color rgb="FFFF0000"/>
        <rFont val="Calibri"/>
        <family val="2"/>
        <charset val="238"/>
        <scheme val="minor"/>
      </rPr>
      <t>(ajutor de stat regional)</t>
    </r>
  </si>
  <si>
    <r>
      <t xml:space="preserve">Cheltuieli cu activitățile obligatorii de publicitate și informare aferente proiectului </t>
    </r>
    <r>
      <rPr>
        <b/>
        <sz val="10"/>
        <color rgb="FFFF0000"/>
        <rFont val="Calibri"/>
        <family val="2"/>
        <charset val="238"/>
        <scheme val="minor"/>
      </rPr>
      <t>-AJUTOR DE MINIMIS</t>
    </r>
  </si>
  <si>
    <r>
      <t xml:space="preserve">Cheltuielile cu activitatea de audit financiar extern </t>
    </r>
    <r>
      <rPr>
        <b/>
        <sz val="10"/>
        <color rgb="FFFF0000"/>
        <rFont val="Calibri"/>
        <family val="2"/>
        <charset val="238"/>
        <scheme val="minor"/>
      </rPr>
      <t>-AJUTOR DE MINIMIS</t>
    </r>
  </si>
  <si>
    <r>
      <t xml:space="preserve">Cheltuieli cu activități specifice priorității de investiție </t>
    </r>
    <r>
      <rPr>
        <b/>
        <sz val="10"/>
        <color rgb="FFFF0000"/>
        <rFont val="Calibri"/>
        <family val="2"/>
        <charset val="238"/>
        <scheme val="minor"/>
      </rPr>
      <t>- -AJUTOR DE MINIMIS</t>
    </r>
  </si>
  <si>
    <r>
      <t xml:space="preserve">Cheltuieli cu activitățile obligatorii de publicitate și informare aferente proiectului </t>
    </r>
    <r>
      <rPr>
        <sz val="10"/>
        <color rgb="FFFF0000"/>
        <rFont val="Calibri"/>
        <family val="2"/>
        <charset val="238"/>
        <scheme val="minor"/>
      </rPr>
      <t>- în limita a  maxim 10.000 lei.</t>
    </r>
  </si>
  <si>
    <r>
      <t xml:space="preserve">Onorarii/venituri asimilate salariilor pentru experți proprii/coptați - </t>
    </r>
    <r>
      <rPr>
        <sz val="10"/>
        <color rgb="FFFF0000"/>
        <rFont val="Calibri"/>
        <family val="2"/>
        <charset val="238"/>
        <scheme val="minor"/>
      </rPr>
      <t>in limita a maxim 50% din valoarea cheltuielilor eligibile aferente ajutorului de minimis</t>
    </r>
  </si>
  <si>
    <t>TOTAL AJUTOR DE MINIMIS</t>
  </si>
  <si>
    <t>TOTAL AJUTOR DE STAT REGIONAL</t>
  </si>
  <si>
    <r>
      <t xml:space="preserve">Contribuţia solicitantului la cheltuieli eligibile </t>
    </r>
    <r>
      <rPr>
        <sz val="10"/>
        <color rgb="FFFF0000"/>
        <rFont val="Calibri"/>
        <family val="2"/>
        <charset val="238"/>
        <scheme val="minor"/>
      </rPr>
      <t>-schemă de ajutor de stat regional</t>
    </r>
  </si>
  <si>
    <r>
      <t>Contribuţia solicitantului la cheltuieli eligibile -</t>
    </r>
    <r>
      <rPr>
        <sz val="10"/>
        <color rgb="FFFF0000"/>
        <rFont val="Calibri"/>
        <family val="2"/>
        <charset val="238"/>
        <scheme val="minor"/>
      </rPr>
      <t>schemă de minimis</t>
    </r>
  </si>
</sst>
</file>

<file path=xl/styles.xml><?xml version="1.0" encoding="utf-8"?>
<styleSheet xmlns="http://schemas.openxmlformats.org/spreadsheetml/2006/main" xmlns:mc="http://schemas.openxmlformats.org/markup-compatibility/2006" xmlns:x14ac="http://schemas.microsoft.com/office/spreadsheetml/2009/9/ac" mc:Ignorable="x14ac">
  <fonts count="57">
    <font>
      <sz val="10"/>
      <name val="Calibri"/>
      <family val="2"/>
      <charset val="238"/>
    </font>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indexed="8"/>
      <name val="Calibri"/>
      <family val="2"/>
    </font>
    <font>
      <b/>
      <sz val="10"/>
      <name val="Calibri"/>
      <family val="2"/>
      <charset val="238"/>
    </font>
    <font>
      <b/>
      <sz val="10"/>
      <color theme="1"/>
      <name val="Calibri"/>
      <family val="2"/>
      <charset val="238"/>
      <scheme val="minor"/>
    </font>
    <font>
      <sz val="10"/>
      <name val="Arial"/>
      <family val="2"/>
    </font>
    <font>
      <sz val="10"/>
      <name val="Arial"/>
      <family val="2"/>
      <charset val="238"/>
    </font>
    <font>
      <b/>
      <sz val="11"/>
      <color theme="1"/>
      <name val="Calibri"/>
      <family val="2"/>
      <charset val="238"/>
      <scheme val="minor"/>
    </font>
    <font>
      <b/>
      <sz val="10"/>
      <name val="Calibri"/>
      <family val="2"/>
      <charset val="238"/>
      <scheme val="minor"/>
    </font>
    <font>
      <sz val="10"/>
      <name val="Calibri"/>
      <family val="2"/>
      <charset val="238"/>
      <scheme val="minor"/>
    </font>
    <font>
      <sz val="10"/>
      <color theme="1"/>
      <name val="Calibri"/>
      <family val="2"/>
      <charset val="238"/>
      <scheme val="minor"/>
    </font>
    <font>
      <sz val="10"/>
      <color theme="1"/>
      <name val="Times New Roman"/>
      <family val="1"/>
    </font>
    <font>
      <b/>
      <sz val="10"/>
      <color rgb="FF000000"/>
      <name val="Calibri"/>
      <family val="2"/>
      <charset val="238"/>
      <scheme val="minor"/>
    </font>
    <font>
      <sz val="10"/>
      <color rgb="FF000000"/>
      <name val="Calibri"/>
      <family val="2"/>
      <charset val="238"/>
      <scheme val="minor"/>
    </font>
    <font>
      <sz val="10"/>
      <color theme="1"/>
      <name val="Trebuchet MS"/>
      <family val="2"/>
    </font>
    <font>
      <b/>
      <sz val="10"/>
      <color theme="1"/>
      <name val="Trebuchet MS"/>
      <family val="2"/>
    </font>
    <font>
      <sz val="10"/>
      <name val="Times New Roman"/>
      <family val="1"/>
    </font>
    <font>
      <b/>
      <sz val="10"/>
      <color theme="1"/>
      <name val="Times New Roman"/>
      <family val="1"/>
    </font>
    <font>
      <b/>
      <sz val="10"/>
      <color rgb="FF808080"/>
      <name val="Calibri"/>
      <family val="2"/>
      <charset val="238"/>
      <scheme val="minor"/>
    </font>
    <font>
      <sz val="10"/>
      <color rgb="FF003A50"/>
      <name val="Inherit"/>
    </font>
    <font>
      <sz val="10"/>
      <name val="Calibri"/>
      <family val="2"/>
      <charset val="238"/>
    </font>
    <font>
      <b/>
      <sz val="11"/>
      <color theme="1"/>
      <name val="Calibri"/>
      <family val="2"/>
      <scheme val="minor"/>
    </font>
    <font>
      <b/>
      <u/>
      <sz val="11"/>
      <color theme="1"/>
      <name val="Calibri"/>
      <family val="2"/>
      <charset val="238"/>
      <scheme val="minor"/>
    </font>
    <font>
      <u/>
      <sz val="10"/>
      <color theme="1"/>
      <name val="Calibri"/>
      <family val="2"/>
      <charset val="238"/>
      <scheme val="minor"/>
    </font>
    <font>
      <b/>
      <sz val="11"/>
      <name val="Calibri"/>
      <family val="2"/>
      <charset val="238"/>
      <scheme val="minor"/>
    </font>
    <font>
      <b/>
      <i/>
      <sz val="10"/>
      <name val="Calibri"/>
      <family val="2"/>
      <charset val="238"/>
    </font>
    <font>
      <sz val="10"/>
      <name val="Calibri"/>
      <family val="2"/>
    </font>
    <font>
      <b/>
      <sz val="10"/>
      <name val="Calibri"/>
      <family val="2"/>
    </font>
    <font>
      <vertAlign val="subscript"/>
      <sz val="10"/>
      <name val="Calibri"/>
      <family val="2"/>
    </font>
    <font>
      <b/>
      <sz val="10"/>
      <name val="Symbol"/>
      <family val="1"/>
      <charset val="2"/>
    </font>
    <font>
      <b/>
      <u/>
      <sz val="10"/>
      <color theme="1"/>
      <name val="Calibri"/>
      <family val="2"/>
      <scheme val="minor"/>
    </font>
    <font>
      <sz val="10"/>
      <color theme="1"/>
      <name val="Calibri"/>
      <family val="2"/>
      <scheme val="minor"/>
    </font>
    <font>
      <u/>
      <sz val="10"/>
      <color theme="1"/>
      <name val="Calibri"/>
      <family val="2"/>
      <scheme val="minor"/>
    </font>
    <font>
      <b/>
      <sz val="10"/>
      <color rgb="FF92D050"/>
      <name val="Calibri"/>
      <family val="2"/>
      <scheme val="minor"/>
    </font>
    <font>
      <b/>
      <i/>
      <sz val="10"/>
      <name val="Calibri"/>
      <family val="2"/>
      <scheme val="minor"/>
    </font>
    <font>
      <sz val="10"/>
      <name val="Calibri"/>
      <family val="2"/>
      <scheme val="minor"/>
    </font>
    <font>
      <b/>
      <sz val="10"/>
      <color indexed="8"/>
      <name val="Calibri"/>
      <family val="2"/>
      <scheme val="minor"/>
    </font>
    <font>
      <b/>
      <sz val="10"/>
      <name val="Calibri"/>
      <family val="2"/>
      <scheme val="minor"/>
    </font>
    <font>
      <sz val="10"/>
      <color indexed="8"/>
      <name val="Calibri"/>
      <family val="2"/>
      <scheme val="minor"/>
    </font>
    <font>
      <b/>
      <i/>
      <sz val="10"/>
      <color indexed="8"/>
      <name val="Calibri"/>
      <family val="2"/>
      <scheme val="minor"/>
    </font>
    <font>
      <sz val="10"/>
      <color theme="0" tint="-0.249977111117893"/>
      <name val="Calibri"/>
      <family val="2"/>
      <scheme val="minor"/>
    </font>
    <font>
      <sz val="10"/>
      <color rgb="FF92D050"/>
      <name val="Calibri"/>
      <family val="2"/>
      <scheme val="minor"/>
    </font>
    <font>
      <b/>
      <sz val="10"/>
      <color theme="1"/>
      <name val="Calibri"/>
      <family val="2"/>
      <scheme val="minor"/>
    </font>
    <font>
      <vertAlign val="subscript"/>
      <sz val="10"/>
      <name val="Calibri"/>
      <family val="2"/>
      <scheme val="minor"/>
    </font>
    <font>
      <b/>
      <i/>
      <sz val="10"/>
      <color rgb="FFFF0000"/>
      <name val="Calibri"/>
      <family val="2"/>
      <scheme val="minor"/>
    </font>
    <font>
      <sz val="10"/>
      <color rgb="FF00B050"/>
      <name val="Calibri"/>
      <family val="2"/>
      <scheme val="minor"/>
    </font>
    <font>
      <sz val="11"/>
      <color rgb="FF000000"/>
      <name val="Arial"/>
      <family val="2"/>
    </font>
    <font>
      <b/>
      <i/>
      <sz val="10"/>
      <color theme="1"/>
      <name val="Calibri"/>
      <family val="2"/>
      <scheme val="minor"/>
    </font>
    <font>
      <b/>
      <sz val="10"/>
      <color rgb="FF000000"/>
      <name val="Calibri"/>
      <family val="2"/>
      <charset val="238"/>
    </font>
    <font>
      <sz val="11"/>
      <name val="Calibri"/>
      <family val="2"/>
      <scheme val="minor"/>
    </font>
    <font>
      <b/>
      <sz val="11"/>
      <name val="Calibri"/>
      <family val="2"/>
      <scheme val="minor"/>
    </font>
    <font>
      <i/>
      <sz val="10"/>
      <color indexed="8"/>
      <name val="Calibri"/>
      <family val="2"/>
      <scheme val="minor"/>
    </font>
    <font>
      <b/>
      <sz val="10"/>
      <color rgb="FFFF0000"/>
      <name val="Calibri"/>
      <family val="2"/>
      <charset val="238"/>
      <scheme val="minor"/>
    </font>
    <font>
      <sz val="10"/>
      <color rgb="FFFF0000"/>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000000"/>
      </left>
      <right style="thin">
        <color indexed="64"/>
      </right>
      <top style="thin">
        <color indexed="64"/>
      </top>
      <bottom style="medium">
        <color rgb="FF000000"/>
      </bottom>
      <diagonal/>
    </border>
    <border>
      <left/>
      <right/>
      <top style="thin">
        <color indexed="64"/>
      </top>
      <bottom/>
      <diagonal/>
    </border>
    <border>
      <left/>
      <right style="thin">
        <color indexed="64"/>
      </right>
      <top/>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style="medium">
        <color rgb="FF000000"/>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s>
  <cellStyleXfs count="9">
    <xf numFmtId="0" fontId="0" fillId="0" borderId="0"/>
    <xf numFmtId="0" fontId="4" fillId="0" borderId="0"/>
    <xf numFmtId="0" fontId="3" fillId="0" borderId="0"/>
    <xf numFmtId="9" fontId="5" fillId="0" borderId="0" applyFont="0" applyFill="0" applyBorder="0" applyAlignment="0" applyProtection="0"/>
    <xf numFmtId="0" fontId="2" fillId="0" borderId="0"/>
    <xf numFmtId="0" fontId="8" fillId="0" borderId="0"/>
    <xf numFmtId="0" fontId="1" fillId="0" borderId="0"/>
    <xf numFmtId="0" fontId="2" fillId="0" borderId="0"/>
    <xf numFmtId="0" fontId="9" fillId="0" borderId="0">
      <alignment wrapText="1"/>
    </xf>
  </cellStyleXfs>
  <cellXfs count="463">
    <xf numFmtId="0" fontId="0" fillId="0" borderId="0" xfId="0"/>
    <xf numFmtId="4" fontId="11" fillId="0" borderId="3" xfId="1" applyNumberFormat="1" applyFont="1" applyFill="1" applyBorder="1" applyAlignment="1" applyProtection="1">
      <alignment horizontal="center" vertical="center" wrapText="1"/>
    </xf>
    <xf numFmtId="49" fontId="11" fillId="0" borderId="3" xfId="1" applyNumberFormat="1" applyFont="1" applyFill="1" applyBorder="1" applyAlignment="1" applyProtection="1">
      <alignment vertical="top"/>
    </xf>
    <xf numFmtId="49" fontId="12" fillId="0" borderId="3" xfId="1" applyNumberFormat="1" applyFont="1" applyFill="1" applyBorder="1" applyAlignment="1" applyProtection="1">
      <alignment vertical="top"/>
    </xf>
    <xf numFmtId="0" fontId="12" fillId="0" borderId="3" xfId="1" applyFont="1" applyFill="1" applyBorder="1" applyAlignment="1" applyProtection="1">
      <alignment vertical="top" wrapText="1"/>
    </xf>
    <xf numFmtId="4" fontId="12" fillId="2" borderId="3" xfId="1" applyNumberFormat="1" applyFont="1" applyFill="1" applyBorder="1" applyAlignment="1" applyProtection="1">
      <alignment horizontal="right" vertical="top"/>
      <protection locked="0"/>
    </xf>
    <xf numFmtId="4" fontId="12" fillId="0" borderId="3" xfId="1" applyNumberFormat="1" applyFont="1" applyFill="1" applyBorder="1" applyAlignment="1" applyProtection="1">
      <alignment horizontal="right" vertical="top"/>
    </xf>
    <xf numFmtId="0" fontId="11" fillId="0" borderId="3" xfId="1" applyFont="1" applyFill="1" applyBorder="1" applyAlignment="1" applyProtection="1">
      <alignment horizontal="right" vertical="top" wrapText="1"/>
    </xf>
    <xf numFmtId="4" fontId="11" fillId="0" borderId="3" xfId="1" applyNumberFormat="1" applyFont="1" applyFill="1" applyBorder="1" applyAlignment="1" applyProtection="1">
      <alignment horizontal="right" vertical="top"/>
    </xf>
    <xf numFmtId="0" fontId="12" fillId="3" borderId="3" xfId="0" applyFont="1" applyFill="1" applyBorder="1" applyAlignment="1" applyProtection="1">
      <alignment vertical="top" wrapText="1"/>
    </xf>
    <xf numFmtId="0" fontId="12" fillId="3" borderId="3" xfId="1" applyFont="1" applyFill="1" applyBorder="1" applyAlignment="1" applyProtection="1">
      <alignment vertical="top" wrapText="1"/>
    </xf>
    <xf numFmtId="4" fontId="12" fillId="3" borderId="3" xfId="1" applyNumberFormat="1" applyFont="1" applyFill="1" applyBorder="1" applyAlignment="1" applyProtection="1">
      <alignment horizontal="right" vertical="top"/>
    </xf>
    <xf numFmtId="0" fontId="12" fillId="0" borderId="3" xfId="1" applyFont="1" applyFill="1" applyBorder="1" applyAlignment="1" applyProtection="1">
      <alignment vertical="top"/>
    </xf>
    <xf numFmtId="49" fontId="11" fillId="3" borderId="3" xfId="1" applyNumberFormat="1" applyFont="1" applyFill="1" applyBorder="1" applyAlignment="1" applyProtection="1">
      <alignment vertical="top"/>
    </xf>
    <xf numFmtId="0" fontId="11" fillId="0" borderId="3" xfId="1" applyFont="1" applyFill="1" applyBorder="1" applyAlignment="1" applyProtection="1">
      <alignment horizontal="left" vertical="top" wrapText="1"/>
    </xf>
    <xf numFmtId="0" fontId="12" fillId="0" borderId="0" xfId="0" applyFont="1" applyAlignment="1" applyProtection="1">
      <alignment vertical="top"/>
    </xf>
    <xf numFmtId="0" fontId="13" fillId="0" borderId="0" xfId="1" applyFont="1" applyFill="1" applyAlignment="1" applyProtection="1">
      <alignment vertical="top" wrapText="1"/>
    </xf>
    <xf numFmtId="4" fontId="13" fillId="0" borderId="0" xfId="1" applyNumberFormat="1" applyFont="1" applyFill="1" applyAlignment="1" applyProtection="1">
      <alignment horizontal="right" vertical="top"/>
    </xf>
    <xf numFmtId="49" fontId="13" fillId="0" borderId="0" xfId="1" applyNumberFormat="1" applyFont="1" applyFill="1" applyAlignment="1" applyProtection="1">
      <alignment vertical="top"/>
    </xf>
    <xf numFmtId="0" fontId="7" fillId="0" borderId="0" xfId="1" applyFont="1" applyFill="1" applyAlignment="1" applyProtection="1">
      <alignment vertical="top" wrapText="1"/>
    </xf>
    <xf numFmtId="0" fontId="7" fillId="0" borderId="3" xfId="1" applyFont="1" applyFill="1" applyBorder="1" applyAlignment="1" applyProtection="1">
      <alignment vertical="top" wrapText="1"/>
    </xf>
    <xf numFmtId="0" fontId="7" fillId="0" borderId="3" xfId="1" applyFont="1" applyFill="1" applyBorder="1" applyAlignment="1" applyProtection="1">
      <alignment horizontal="center" vertical="top" wrapText="1"/>
    </xf>
    <xf numFmtId="0" fontId="7" fillId="0" borderId="3" xfId="1" applyFont="1" applyFill="1" applyBorder="1" applyAlignment="1" applyProtection="1">
      <alignment horizontal="right" vertical="top" wrapText="1"/>
      <protection locked="0"/>
    </xf>
    <xf numFmtId="0" fontId="13" fillId="0" borderId="3" xfId="1" applyFont="1" applyFill="1" applyBorder="1" applyAlignment="1" applyProtection="1">
      <alignment vertical="top" wrapText="1"/>
    </xf>
    <xf numFmtId="4" fontId="7" fillId="0" borderId="3" xfId="1" applyNumberFormat="1" applyFont="1" applyFill="1" applyBorder="1" applyAlignment="1" applyProtection="1">
      <alignment horizontal="right" vertical="top"/>
    </xf>
    <xf numFmtId="4" fontId="13" fillId="0" borderId="3" xfId="1" applyNumberFormat="1" applyFont="1" applyFill="1" applyBorder="1" applyAlignment="1" applyProtection="1">
      <alignment horizontal="right" vertical="top"/>
    </xf>
    <xf numFmtId="4" fontId="13" fillId="0" borderId="0" xfId="1" applyNumberFormat="1" applyFont="1" applyAlignment="1" applyProtection="1">
      <alignment horizontal="right" vertical="top"/>
    </xf>
    <xf numFmtId="4" fontId="13" fillId="3" borderId="3" xfId="1" applyNumberFormat="1" applyFont="1" applyFill="1" applyBorder="1" applyAlignment="1" applyProtection="1">
      <alignment horizontal="right" vertical="top"/>
    </xf>
    <xf numFmtId="49" fontId="13" fillId="0" borderId="3" xfId="1" applyNumberFormat="1" applyFont="1" applyFill="1" applyBorder="1" applyAlignment="1" applyProtection="1">
      <alignment vertical="top"/>
    </xf>
    <xf numFmtId="4" fontId="13" fillId="4" borderId="3" xfId="1" applyNumberFormat="1" applyFont="1" applyFill="1" applyBorder="1" applyAlignment="1" applyProtection="1">
      <alignment horizontal="right" vertical="top"/>
      <protection locked="0"/>
    </xf>
    <xf numFmtId="4" fontId="14" fillId="0" borderId="0" xfId="1" applyNumberFormat="1" applyFont="1" applyFill="1" applyAlignment="1" applyProtection="1">
      <alignment horizontal="right" vertical="top"/>
    </xf>
    <xf numFmtId="0" fontId="12" fillId="0" borderId="0" xfId="0" applyFont="1" applyFill="1" applyAlignment="1" applyProtection="1">
      <alignment vertical="top"/>
    </xf>
    <xf numFmtId="0" fontId="12" fillId="0" borderId="0" xfId="0" applyFont="1" applyFill="1" applyAlignment="1" applyProtection="1">
      <alignment horizontal="left" vertical="top"/>
    </xf>
    <xf numFmtId="4" fontId="11" fillId="0" borderId="0" xfId="0" applyNumberFormat="1" applyFont="1" applyFill="1" applyAlignment="1" applyProtection="1">
      <alignment horizontal="center" vertical="top"/>
    </xf>
    <xf numFmtId="4" fontId="12" fillId="0" borderId="0" xfId="0" applyNumberFormat="1" applyFont="1" applyFill="1" applyBorder="1" applyAlignment="1" applyProtection="1">
      <alignment horizontal="right" vertical="top"/>
    </xf>
    <xf numFmtId="0" fontId="15" fillId="0" borderId="0" xfId="0" applyFont="1" applyAlignment="1" applyProtection="1">
      <alignment vertical="top" wrapText="1"/>
    </xf>
    <xf numFmtId="4" fontId="11" fillId="0" borderId="3" xfId="0" applyNumberFormat="1" applyFont="1" applyFill="1" applyBorder="1" applyAlignment="1" applyProtection="1">
      <alignment horizontal="center" vertical="center"/>
    </xf>
    <xf numFmtId="0" fontId="13" fillId="0" borderId="0" xfId="0" applyFont="1" applyAlignment="1" applyProtection="1">
      <alignment horizontal="center" vertical="top"/>
    </xf>
    <xf numFmtId="0" fontId="16" fillId="0" borderId="0" xfId="0" applyFont="1" applyFill="1" applyAlignment="1" applyProtection="1">
      <alignment vertical="top" wrapText="1"/>
    </xf>
    <xf numFmtId="0" fontId="13" fillId="0" borderId="0" xfId="0" applyFont="1" applyBorder="1" applyAlignment="1" applyProtection="1">
      <alignment horizontal="center" vertical="top"/>
    </xf>
    <xf numFmtId="0" fontId="17" fillId="0" borderId="0" xfId="0" applyFont="1" applyAlignment="1" applyProtection="1">
      <alignment horizontal="center" vertical="top"/>
    </xf>
    <xf numFmtId="3" fontId="11" fillId="0" borderId="3" xfId="0" applyNumberFormat="1" applyFont="1" applyFill="1" applyBorder="1" applyAlignment="1" applyProtection="1">
      <alignment horizontal="left" vertical="top"/>
    </xf>
    <xf numFmtId="3" fontId="7" fillId="0" borderId="0" xfId="0" applyNumberFormat="1" applyFont="1" applyFill="1" applyBorder="1" applyAlignment="1" applyProtection="1">
      <alignment horizontal="center" vertical="top"/>
    </xf>
    <xf numFmtId="0" fontId="16" fillId="0" borderId="0" xfId="0" applyFont="1" applyFill="1" applyAlignment="1" applyProtection="1">
      <alignment vertical="top"/>
    </xf>
    <xf numFmtId="3" fontId="18" fillId="0" borderId="0" xfId="0" applyNumberFormat="1" applyFont="1" applyFill="1" applyBorder="1" applyAlignment="1" applyProtection="1">
      <alignment horizontal="center" vertical="top"/>
    </xf>
    <xf numFmtId="3" fontId="12" fillId="0" borderId="3" xfId="0" applyNumberFormat="1" applyFont="1" applyFill="1" applyBorder="1" applyAlignment="1" applyProtection="1">
      <alignment horizontal="left" vertical="top" wrapText="1"/>
    </xf>
    <xf numFmtId="4" fontId="7" fillId="0" borderId="3" xfId="0" applyNumberFormat="1" applyFont="1" applyFill="1" applyBorder="1" applyAlignment="1" applyProtection="1">
      <alignment horizontal="right" vertical="top"/>
    </xf>
    <xf numFmtId="4" fontId="11" fillId="0" borderId="3" xfId="0" applyNumberFormat="1" applyFont="1" applyFill="1" applyBorder="1" applyAlignment="1" applyProtection="1">
      <alignment horizontal="center" vertical="top"/>
    </xf>
    <xf numFmtId="4" fontId="12" fillId="2" borderId="3" xfId="0" applyNumberFormat="1" applyFont="1" applyFill="1" applyBorder="1" applyAlignment="1" applyProtection="1">
      <alignment horizontal="right" vertical="top"/>
      <protection locked="0"/>
    </xf>
    <xf numFmtId="3" fontId="13" fillId="0" borderId="0" xfId="0" applyNumberFormat="1" applyFont="1" applyFill="1" applyBorder="1" applyAlignment="1" applyProtection="1">
      <alignment horizontal="center" vertical="top"/>
    </xf>
    <xf numFmtId="3" fontId="17" fillId="0" borderId="0" xfId="0" applyNumberFormat="1" applyFont="1" applyFill="1" applyBorder="1" applyAlignment="1" applyProtection="1">
      <alignment horizontal="center" vertical="top"/>
    </xf>
    <xf numFmtId="3" fontId="11" fillId="0" borderId="3" xfId="0" applyNumberFormat="1" applyFont="1" applyFill="1" applyBorder="1" applyAlignment="1" applyProtection="1">
      <alignment horizontal="right" vertical="top" wrapText="1"/>
    </xf>
    <xf numFmtId="4" fontId="11" fillId="0" borderId="3" xfId="0" applyNumberFormat="1" applyFont="1" applyFill="1" applyBorder="1" applyAlignment="1" applyProtection="1">
      <alignment horizontal="right" vertical="top"/>
    </xf>
    <xf numFmtId="0" fontId="15" fillId="0" borderId="0" xfId="0" applyFont="1" applyFill="1" applyAlignment="1" applyProtection="1">
      <alignment vertical="top"/>
    </xf>
    <xf numFmtId="0" fontId="15" fillId="0" borderId="0" xfId="0" applyFont="1" applyFill="1" applyAlignment="1" applyProtection="1">
      <alignment vertical="top" wrapText="1"/>
    </xf>
    <xf numFmtId="0" fontId="16" fillId="0" borderId="0" xfId="0" applyFont="1" applyAlignment="1" applyProtection="1">
      <alignment vertical="top" wrapText="1"/>
    </xf>
    <xf numFmtId="4" fontId="12" fillId="3" borderId="3" xfId="0" applyNumberFormat="1" applyFont="1" applyFill="1" applyBorder="1" applyAlignment="1" applyProtection="1">
      <alignment horizontal="right" vertical="top"/>
    </xf>
    <xf numFmtId="49" fontId="7" fillId="0" borderId="3" xfId="0" applyNumberFormat="1" applyFont="1" applyFill="1" applyBorder="1" applyAlignment="1" applyProtection="1">
      <alignment horizontal="left" vertical="top"/>
    </xf>
    <xf numFmtId="0" fontId="7" fillId="0" borderId="3" xfId="0" applyFont="1" applyFill="1" applyBorder="1" applyAlignment="1" applyProtection="1">
      <alignment horizontal="right" vertical="top" wrapText="1"/>
    </xf>
    <xf numFmtId="0" fontId="13" fillId="0" borderId="0" xfId="0" applyFont="1" applyFill="1" applyBorder="1" applyAlignment="1" applyProtection="1">
      <alignment horizontal="left" vertical="top"/>
    </xf>
    <xf numFmtId="0" fontId="13" fillId="0" borderId="0" xfId="0" applyFont="1" applyFill="1" applyBorder="1" applyAlignment="1" applyProtection="1">
      <alignment vertical="top" wrapText="1"/>
    </xf>
    <xf numFmtId="4" fontId="11" fillId="0" borderId="0" xfId="0" applyNumberFormat="1" applyFont="1" applyFill="1" applyBorder="1" applyAlignment="1" applyProtection="1">
      <alignment horizontal="right" vertical="top"/>
    </xf>
    <xf numFmtId="4" fontId="11" fillId="0" borderId="0" xfId="0" applyNumberFormat="1" applyFont="1" applyFill="1" applyBorder="1" applyAlignment="1" applyProtection="1">
      <alignment horizontal="center" vertical="top"/>
    </xf>
    <xf numFmtId="3" fontId="14" fillId="0" borderId="0" xfId="0" applyNumberFormat="1" applyFont="1" applyFill="1" applyBorder="1" applyAlignment="1" applyProtection="1">
      <alignment horizontal="center" vertical="top"/>
    </xf>
    <xf numFmtId="0" fontId="7" fillId="0" borderId="0" xfId="0" applyFont="1" applyFill="1" applyBorder="1" applyAlignment="1" applyProtection="1">
      <alignment vertical="top" wrapText="1"/>
    </xf>
    <xf numFmtId="0" fontId="19" fillId="0" borderId="0" xfId="0" applyFont="1" applyFill="1" applyAlignment="1" applyProtection="1">
      <alignment vertical="top"/>
    </xf>
    <xf numFmtId="0" fontId="14" fillId="0" borderId="0" xfId="0" applyFont="1" applyAlignment="1" applyProtection="1">
      <alignment horizontal="center" vertical="top"/>
    </xf>
    <xf numFmtId="4" fontId="7" fillId="0" borderId="3" xfId="0" applyNumberFormat="1" applyFont="1" applyBorder="1" applyAlignment="1" applyProtection="1">
      <alignment horizontal="right" vertical="top"/>
    </xf>
    <xf numFmtId="4" fontId="12" fillId="0" borderId="3" xfId="0" applyNumberFormat="1" applyFont="1" applyFill="1" applyBorder="1" applyAlignment="1" applyProtection="1">
      <alignment horizontal="right" vertical="top"/>
    </xf>
    <xf numFmtId="0" fontId="7" fillId="0" borderId="0" xfId="0" applyFont="1" applyAlignment="1" applyProtection="1">
      <alignment horizontal="center" vertical="top"/>
    </xf>
    <xf numFmtId="0" fontId="7" fillId="0" borderId="0" xfId="0" applyFont="1" applyBorder="1" applyAlignment="1" applyProtection="1">
      <alignment horizontal="center" vertical="top"/>
    </xf>
    <xf numFmtId="0" fontId="20" fillId="0" borderId="0" xfId="0" applyFont="1" applyAlignment="1" applyProtection="1">
      <alignment horizontal="center" vertical="top"/>
    </xf>
    <xf numFmtId="0" fontId="7" fillId="0" borderId="0" xfId="0" applyFont="1" applyAlignment="1" applyProtection="1">
      <alignment horizontal="left" vertical="top"/>
    </xf>
    <xf numFmtId="0" fontId="7" fillId="0" borderId="0" xfId="0" applyFont="1" applyAlignment="1" applyProtection="1">
      <alignment horizontal="right" vertical="top" wrapText="1"/>
    </xf>
    <xf numFmtId="0" fontId="18" fillId="0" borderId="0" xfId="0" applyFont="1" applyAlignment="1" applyProtection="1">
      <alignment horizontal="center" vertical="top"/>
    </xf>
    <xf numFmtId="0" fontId="11" fillId="0" borderId="0" xfId="0" applyFont="1" applyFill="1" applyBorder="1" applyAlignment="1" applyProtection="1">
      <alignment horizontal="left" vertical="top" wrapText="1"/>
    </xf>
    <xf numFmtId="0" fontId="13" fillId="0" borderId="0" xfId="0" applyFont="1" applyAlignment="1" applyProtection="1">
      <alignment horizontal="left" vertical="top"/>
    </xf>
    <xf numFmtId="0" fontId="12" fillId="0" borderId="0" xfId="0" applyFont="1" applyFill="1" applyBorder="1" applyAlignment="1" applyProtection="1">
      <alignment horizontal="left" vertical="top" wrapText="1"/>
    </xf>
    <xf numFmtId="4" fontId="6" fillId="0" borderId="3" xfId="0" applyNumberFormat="1" applyFont="1" applyBorder="1" applyAlignment="1">
      <alignment horizontal="right" wrapText="1"/>
    </xf>
    <xf numFmtId="0" fontId="6" fillId="0" borderId="3" xfId="0" applyFont="1" applyBorder="1"/>
    <xf numFmtId="0" fontId="6" fillId="0" borderId="3" xfId="0" applyFont="1" applyFill="1" applyBorder="1" applyAlignment="1">
      <alignment horizontal="right"/>
    </xf>
    <xf numFmtId="0" fontId="12" fillId="0" borderId="0" xfId="0" applyFont="1" applyAlignment="1" applyProtection="1">
      <alignment horizontal="left" vertical="top"/>
    </xf>
    <xf numFmtId="4" fontId="11" fillId="0" borderId="0" xfId="0" applyNumberFormat="1" applyFont="1" applyBorder="1" applyAlignment="1" applyProtection="1">
      <alignment horizontal="center" vertical="top"/>
    </xf>
    <xf numFmtId="4" fontId="12" fillId="0" borderId="0" xfId="0" applyNumberFormat="1" applyFont="1" applyBorder="1" applyAlignment="1" applyProtection="1">
      <alignment horizontal="right" vertical="top"/>
    </xf>
    <xf numFmtId="0" fontId="12" fillId="0" borderId="0" xfId="0" applyFont="1" applyAlignment="1" applyProtection="1">
      <alignment vertical="top" wrapText="1"/>
    </xf>
    <xf numFmtId="4" fontId="11" fillId="0" borderId="0" xfId="0" applyNumberFormat="1" applyFont="1" applyBorder="1" applyAlignment="1" applyProtection="1">
      <alignment horizontal="right" vertical="top"/>
    </xf>
    <xf numFmtId="0" fontId="12" fillId="0" borderId="3" xfId="1" applyFont="1" applyFill="1" applyBorder="1" applyAlignment="1" applyProtection="1">
      <alignment horizontal="left" vertical="top" wrapText="1"/>
    </xf>
    <xf numFmtId="4" fontId="20" fillId="0" borderId="3" xfId="1" applyNumberFormat="1" applyFont="1" applyFill="1" applyBorder="1" applyAlignment="1" applyProtection="1">
      <alignment horizontal="center" vertical="distributed"/>
    </xf>
    <xf numFmtId="4" fontId="12" fillId="0" borderId="3" xfId="1" applyNumberFormat="1" applyFont="1" applyFill="1" applyBorder="1" applyAlignment="1" applyProtection="1">
      <alignment horizontal="right" vertical="top"/>
      <protection locked="0"/>
    </xf>
    <xf numFmtId="4" fontId="12" fillId="0" borderId="3" xfId="0" applyNumberFormat="1" applyFont="1" applyFill="1" applyBorder="1" applyAlignment="1" applyProtection="1">
      <alignment horizontal="right" vertical="top"/>
      <protection locked="0"/>
    </xf>
    <xf numFmtId="3" fontId="11" fillId="0" borderId="0" xfId="0" applyNumberFormat="1" applyFont="1" applyBorder="1" applyAlignment="1" applyProtection="1">
      <alignment vertical="top" wrapText="1"/>
    </xf>
    <xf numFmtId="3" fontId="11" fillId="0" borderId="3" xfId="0" applyNumberFormat="1" applyFont="1" applyBorder="1" applyAlignment="1" applyProtection="1">
      <alignment horizontal="center" vertical="center" wrapText="1"/>
    </xf>
    <xf numFmtId="4" fontId="12" fillId="0" borderId="3" xfId="0" applyNumberFormat="1" applyFont="1" applyBorder="1" applyAlignment="1" applyProtection="1">
      <alignment horizontal="center" vertical="center"/>
    </xf>
    <xf numFmtId="0" fontId="12" fillId="5" borderId="3" xfId="0" applyFont="1" applyFill="1" applyBorder="1" applyAlignment="1" applyProtection="1">
      <alignment vertical="top" wrapText="1"/>
      <protection locked="0"/>
    </xf>
    <xf numFmtId="10" fontId="12" fillId="2" borderId="3" xfId="0" applyNumberFormat="1" applyFont="1" applyFill="1" applyBorder="1" applyAlignment="1" applyProtection="1">
      <alignment horizontal="right" vertical="top"/>
      <protection locked="0"/>
    </xf>
    <xf numFmtId="0" fontId="11" fillId="3" borderId="3" xfId="0" applyFont="1" applyFill="1" applyBorder="1" applyAlignment="1" applyProtection="1">
      <alignment vertical="top" wrapText="1"/>
    </xf>
    <xf numFmtId="4" fontId="11" fillId="3" borderId="3" xfId="0" applyNumberFormat="1" applyFont="1" applyFill="1" applyBorder="1" applyAlignment="1" applyProtection="1">
      <alignment horizontal="right" vertical="top"/>
    </xf>
    <xf numFmtId="10" fontId="11" fillId="3" borderId="3" xfId="0" applyNumberFormat="1" applyFont="1" applyFill="1" applyBorder="1" applyAlignment="1" applyProtection="1">
      <alignment horizontal="right" vertical="top"/>
    </xf>
    <xf numFmtId="0" fontId="22" fillId="0" borderId="0" xfId="0" applyFont="1" applyAlignment="1">
      <alignment horizontal="left" vertical="center" wrapText="1" indent="1"/>
    </xf>
    <xf numFmtId="0" fontId="6" fillId="0" borderId="3" xfId="0" applyFont="1" applyBorder="1" applyAlignment="1">
      <alignment wrapText="1"/>
    </xf>
    <xf numFmtId="4" fontId="11" fillId="0" borderId="3" xfId="1" applyNumberFormat="1" applyFont="1" applyFill="1" applyBorder="1" applyAlignment="1" applyProtection="1">
      <alignment horizontal="center" vertical="center"/>
    </xf>
    <xf numFmtId="0" fontId="25" fillId="0" borderId="0" xfId="0" applyFont="1" applyFill="1" applyAlignment="1" applyProtection="1">
      <alignment horizontal="left" vertical="top" wrapText="1"/>
    </xf>
    <xf numFmtId="4" fontId="13" fillId="0" borderId="0" xfId="0" applyNumberFormat="1" applyFont="1" applyFill="1" applyAlignment="1" applyProtection="1">
      <alignment horizontal="right" vertical="top"/>
    </xf>
    <xf numFmtId="0" fontId="13" fillId="0" borderId="0" xfId="0" applyFont="1" applyFill="1" applyAlignment="1" applyProtection="1">
      <alignment vertical="top"/>
    </xf>
    <xf numFmtId="0" fontId="26" fillId="0" borderId="0" xfId="0" applyFont="1" applyFill="1" applyAlignment="1" applyProtection="1">
      <alignment horizontal="left" vertical="top" wrapText="1"/>
    </xf>
    <xf numFmtId="0" fontId="13" fillId="0" borderId="0" xfId="0" applyFont="1" applyFill="1" applyAlignment="1" applyProtection="1">
      <alignment vertical="top" wrapText="1"/>
    </xf>
    <xf numFmtId="0" fontId="11" fillId="0" borderId="3" xfId="0" applyFont="1" applyBorder="1" applyAlignment="1" applyProtection="1">
      <alignment vertical="top" wrapText="1"/>
    </xf>
    <xf numFmtId="0" fontId="11" fillId="2" borderId="3" xfId="0" applyNumberFormat="1" applyFont="1" applyFill="1" applyBorder="1" applyAlignment="1" applyProtection="1">
      <alignment horizontal="center" vertical="top"/>
      <protection locked="0"/>
    </xf>
    <xf numFmtId="0" fontId="11" fillId="0" borderId="3" xfId="0" applyFont="1" applyBorder="1" applyAlignment="1" applyProtection="1">
      <alignment vertical="top"/>
    </xf>
    <xf numFmtId="0" fontId="11" fillId="0" borderId="0" xfId="0" applyFont="1" applyAlignment="1" applyProtection="1">
      <alignment vertical="top"/>
    </xf>
    <xf numFmtId="3" fontId="12" fillId="0" borderId="3" xfId="0" applyNumberFormat="1" applyFont="1" applyBorder="1" applyAlignment="1" applyProtection="1">
      <alignment vertical="top" wrapText="1"/>
    </xf>
    <xf numFmtId="3" fontId="12" fillId="0" borderId="3" xfId="0" applyNumberFormat="1" applyFont="1" applyBorder="1" applyAlignment="1" applyProtection="1">
      <alignment vertical="top"/>
    </xf>
    <xf numFmtId="4" fontId="12" fillId="0" borderId="3" xfId="0" applyNumberFormat="1" applyFont="1" applyBorder="1" applyAlignment="1" applyProtection="1">
      <alignment horizontal="right" vertical="top"/>
    </xf>
    <xf numFmtId="3" fontId="11" fillId="0" borderId="3" xfId="0" applyNumberFormat="1" applyFont="1" applyBorder="1" applyAlignment="1" applyProtection="1">
      <alignment vertical="top" wrapText="1"/>
    </xf>
    <xf numFmtId="4" fontId="11" fillId="0" borderId="3" xfId="0" applyNumberFormat="1" applyFont="1" applyBorder="1" applyAlignment="1" applyProtection="1">
      <alignment horizontal="right" vertical="top"/>
    </xf>
    <xf numFmtId="3" fontId="11" fillId="0" borderId="3" xfId="0" applyNumberFormat="1" applyFont="1" applyBorder="1" applyAlignment="1" applyProtection="1">
      <alignment vertical="top"/>
    </xf>
    <xf numFmtId="0" fontId="11" fillId="0" borderId="0" xfId="0" applyFont="1" applyBorder="1" applyAlignment="1" applyProtection="1">
      <alignment vertical="top"/>
    </xf>
    <xf numFmtId="0" fontId="12" fillId="0" borderId="0" xfId="0" applyFont="1" applyBorder="1" applyAlignment="1" applyProtection="1">
      <alignment vertical="top"/>
    </xf>
    <xf numFmtId="4" fontId="11" fillId="0" borderId="3" xfId="0" applyNumberFormat="1" applyFont="1" applyBorder="1" applyAlignment="1" applyProtection="1">
      <alignment vertical="top"/>
    </xf>
    <xf numFmtId="3" fontId="13" fillId="0" borderId="3" xfId="0" applyNumberFormat="1" applyFont="1" applyBorder="1" applyAlignment="1" applyProtection="1">
      <alignment vertical="top" wrapText="1"/>
    </xf>
    <xf numFmtId="4" fontId="11" fillId="2" borderId="3" xfId="0" applyNumberFormat="1" applyFont="1" applyFill="1" applyBorder="1" applyAlignment="1" applyProtection="1">
      <alignment horizontal="right" vertical="top"/>
      <protection locked="0"/>
    </xf>
    <xf numFmtId="0" fontId="11" fillId="0" borderId="3" xfId="0" applyNumberFormat="1" applyFont="1" applyFill="1" applyBorder="1" applyAlignment="1" applyProtection="1">
      <alignment horizontal="center" vertical="top"/>
    </xf>
    <xf numFmtId="0" fontId="12" fillId="0" borderId="3" xfId="0" applyFont="1" applyBorder="1" applyAlignment="1" applyProtection="1">
      <alignment vertical="top" wrapText="1"/>
    </xf>
    <xf numFmtId="4" fontId="12" fillId="2" borderId="3" xfId="0" applyNumberFormat="1" applyFont="1" applyFill="1" applyBorder="1" applyAlignment="1" applyProtection="1">
      <alignment vertical="top"/>
      <protection locked="0"/>
    </xf>
    <xf numFmtId="0" fontId="16" fillId="0" borderId="3" xfId="0" applyFont="1" applyBorder="1" applyAlignment="1" applyProtection="1">
      <alignment vertical="top" wrapText="1"/>
    </xf>
    <xf numFmtId="4" fontId="12" fillId="0" borderId="3" xfId="0" applyNumberFormat="1" applyFont="1" applyBorder="1" applyAlignment="1" applyProtection="1">
      <alignment vertical="top"/>
    </xf>
    <xf numFmtId="4" fontId="12" fillId="3" borderId="3" xfId="0" applyNumberFormat="1" applyFont="1" applyFill="1" applyBorder="1" applyAlignment="1" applyProtection="1">
      <alignment vertical="top"/>
    </xf>
    <xf numFmtId="4" fontId="11" fillId="2" borderId="3" xfId="0" applyNumberFormat="1" applyFont="1" applyFill="1" applyBorder="1" applyAlignment="1" applyProtection="1">
      <alignment vertical="top"/>
      <protection locked="0"/>
    </xf>
    <xf numFmtId="0" fontId="27" fillId="0" borderId="0" xfId="0" applyFont="1" applyFill="1" applyAlignment="1" applyProtection="1">
      <alignment horizontal="left" vertical="top"/>
    </xf>
    <xf numFmtId="0" fontId="0" fillId="0" borderId="0" xfId="0" applyAlignment="1">
      <alignment horizontal="left" vertical="top"/>
    </xf>
    <xf numFmtId="0" fontId="6" fillId="0" borderId="0" xfId="0" applyFont="1" applyAlignment="1">
      <alignment horizontal="left" vertical="top" wrapText="1"/>
    </xf>
    <xf numFmtId="0" fontId="0" fillId="0" borderId="0" xfId="0" applyAlignment="1">
      <alignment vertical="top" wrapText="1"/>
    </xf>
    <xf numFmtId="4" fontId="0" fillId="0" borderId="0" xfId="0" applyNumberFormat="1" applyBorder="1" applyAlignment="1">
      <alignment vertical="top" wrapText="1"/>
    </xf>
    <xf numFmtId="4" fontId="6" fillId="0" borderId="0" xfId="0" applyNumberFormat="1" applyFont="1" applyBorder="1" applyAlignment="1">
      <alignment vertical="top" wrapText="1"/>
    </xf>
    <xf numFmtId="4" fontId="6" fillId="0" borderId="30" xfId="0" applyNumberFormat="1" applyFont="1" applyBorder="1" applyAlignment="1">
      <alignment horizontal="right" vertical="top"/>
    </xf>
    <xf numFmtId="4" fontId="0" fillId="0" borderId="0" xfId="0" applyNumberFormat="1" applyBorder="1" applyAlignment="1">
      <alignment vertical="top"/>
    </xf>
    <xf numFmtId="4" fontId="6" fillId="0" borderId="1" xfId="0" applyNumberFormat="1" applyFont="1" applyFill="1" applyBorder="1" applyAlignment="1">
      <alignment vertical="top"/>
    </xf>
    <xf numFmtId="0" fontId="6" fillId="0" borderId="0" xfId="0" applyFont="1" applyBorder="1" applyAlignment="1">
      <alignment horizontal="left" vertical="top"/>
    </xf>
    <xf numFmtId="0" fontId="0" fillId="0" borderId="1" xfId="0" applyBorder="1" applyAlignment="1">
      <alignment vertical="top"/>
    </xf>
    <xf numFmtId="0" fontId="29" fillId="0" borderId="0" xfId="0" applyFont="1" applyAlignment="1">
      <alignment horizontal="justify" vertical="center"/>
    </xf>
    <xf numFmtId="0" fontId="29" fillId="0" borderId="31" xfId="0" applyFont="1" applyBorder="1" applyAlignment="1">
      <alignment vertical="center"/>
    </xf>
    <xf numFmtId="0" fontId="29" fillId="0" borderId="31" xfId="0" applyFont="1" applyBorder="1" applyAlignment="1">
      <alignment vertical="center" wrapText="1"/>
    </xf>
    <xf numFmtId="0" fontId="29" fillId="0" borderId="18" xfId="0" applyFont="1" applyBorder="1" applyAlignment="1">
      <alignment vertical="center" wrapText="1"/>
    </xf>
    <xf numFmtId="0" fontId="29" fillId="0" borderId="18" xfId="0" applyFont="1" applyBorder="1" applyAlignment="1">
      <alignment vertical="center"/>
    </xf>
    <xf numFmtId="4" fontId="29" fillId="0" borderId="18" xfId="0" applyNumberFormat="1" applyFont="1" applyBorder="1" applyAlignment="1">
      <alignment vertical="center"/>
    </xf>
    <xf numFmtId="4" fontId="29" fillId="0" borderId="18" xfId="0" applyNumberFormat="1" applyFont="1" applyBorder="1" applyAlignment="1">
      <alignment vertical="center" wrapText="1"/>
    </xf>
    <xf numFmtId="0" fontId="29" fillId="0" borderId="16" xfId="0" applyFont="1" applyBorder="1" applyAlignment="1">
      <alignment horizontal="center" vertical="center"/>
    </xf>
    <xf numFmtId="0" fontId="29" fillId="0" borderId="32" xfId="0" applyFont="1" applyBorder="1" applyAlignment="1">
      <alignment vertical="center"/>
    </xf>
    <xf numFmtId="0" fontId="30" fillId="0" borderId="18" xfId="0" applyFont="1" applyBorder="1" applyAlignment="1">
      <alignment horizontal="left" vertical="center" indent="3"/>
    </xf>
    <xf numFmtId="0" fontId="32" fillId="0" borderId="18" xfId="0" applyFont="1" applyBorder="1" applyAlignment="1" applyProtection="1">
      <alignment horizontal="center" vertical="center"/>
      <protection locked="0"/>
    </xf>
    <xf numFmtId="0" fontId="32" fillId="0" borderId="18" xfId="0" applyFont="1" applyBorder="1" applyAlignment="1" applyProtection="1">
      <alignment horizontal="center" vertical="center" wrapText="1"/>
      <protection locked="0"/>
    </xf>
    <xf numFmtId="4" fontId="30" fillId="0" borderId="18" xfId="0" applyNumberFormat="1" applyFont="1" applyBorder="1" applyAlignment="1">
      <alignment vertical="center"/>
    </xf>
    <xf numFmtId="4" fontId="30" fillId="3" borderId="18" xfId="0" applyNumberFormat="1" applyFont="1" applyFill="1" applyBorder="1" applyAlignment="1">
      <alignment vertical="center"/>
    </xf>
    <xf numFmtId="0" fontId="30" fillId="0" borderId="18" xfId="0" applyFont="1" applyBorder="1" applyAlignment="1">
      <alignment vertical="top" wrapText="1"/>
    </xf>
    <xf numFmtId="0" fontId="30" fillId="0" borderId="18" xfId="0" applyFont="1" applyBorder="1" applyAlignment="1">
      <alignment vertical="center"/>
    </xf>
    <xf numFmtId="4" fontId="12" fillId="0" borderId="0" xfId="0" applyNumberFormat="1" applyFont="1" applyAlignment="1" applyProtection="1">
      <alignment horizontal="right" vertical="top"/>
    </xf>
    <xf numFmtId="0" fontId="33" fillId="0" borderId="0" xfId="0" applyFont="1" applyFill="1" applyAlignment="1" applyProtection="1">
      <alignment horizontal="left" vertical="center"/>
    </xf>
    <xf numFmtId="3" fontId="34" fillId="0" borderId="0" xfId="0" applyNumberFormat="1" applyFont="1" applyFill="1" applyBorder="1" applyAlignment="1" applyProtection="1">
      <alignment horizontal="right"/>
    </xf>
    <xf numFmtId="0" fontId="34" fillId="0" borderId="0" xfId="0" applyFont="1" applyFill="1" applyProtection="1"/>
    <xf numFmtId="0" fontId="35" fillId="0" borderId="0" xfId="0" applyFont="1" applyFill="1" applyBorder="1" applyAlignment="1" applyProtection="1">
      <alignment horizontal="left" vertical="center"/>
    </xf>
    <xf numFmtId="0" fontId="34" fillId="0" borderId="0" xfId="0" applyFont="1" applyFill="1" applyBorder="1" applyProtection="1"/>
    <xf numFmtId="0" fontId="36" fillId="0" borderId="3" xfId="0" applyFont="1" applyBorder="1" applyProtection="1"/>
    <xf numFmtId="0" fontId="37" fillId="2" borderId="3" xfId="0" applyNumberFormat="1" applyFont="1" applyFill="1" applyBorder="1" applyAlignment="1" applyProtection="1">
      <alignment horizontal="right" vertical="center"/>
      <protection locked="0"/>
    </xf>
    <xf numFmtId="0" fontId="38" fillId="0" borderId="0" xfId="0" applyFont="1" applyProtection="1"/>
    <xf numFmtId="0" fontId="40" fillId="0" borderId="0" xfId="0" applyFont="1" applyProtection="1"/>
    <xf numFmtId="3" fontId="38" fillId="0" borderId="3" xfId="0" applyNumberFormat="1" applyFont="1" applyBorder="1" applyAlignment="1" applyProtection="1">
      <alignment vertical="distributed"/>
    </xf>
    <xf numFmtId="3" fontId="38" fillId="2" borderId="3" xfId="0" applyNumberFormat="1" applyFont="1" applyFill="1" applyBorder="1" applyAlignment="1" applyProtection="1">
      <alignment horizontal="right"/>
      <protection locked="0"/>
    </xf>
    <xf numFmtId="3" fontId="40" fillId="0" borderId="3" xfId="0" applyNumberFormat="1" applyFont="1" applyBorder="1" applyAlignment="1" applyProtection="1">
      <alignment vertical="distributed"/>
    </xf>
    <xf numFmtId="3" fontId="40" fillId="0" borderId="3" xfId="0" applyNumberFormat="1" applyFont="1" applyFill="1" applyBorder="1" applyAlignment="1" applyProtection="1">
      <alignment horizontal="right"/>
    </xf>
    <xf numFmtId="3" fontId="38" fillId="0" borderId="3" xfId="0" applyNumberFormat="1" applyFont="1" applyFill="1" applyBorder="1" applyAlignment="1" applyProtection="1">
      <alignment horizontal="right"/>
    </xf>
    <xf numFmtId="0" fontId="38" fillId="0" borderId="3" xfId="0" applyFont="1" applyFill="1" applyBorder="1" applyAlignment="1" applyProtection="1">
      <alignment vertical="distributed" wrapText="1"/>
    </xf>
    <xf numFmtId="0" fontId="40" fillId="0" borderId="0" xfId="0" applyFont="1" applyBorder="1" applyProtection="1"/>
    <xf numFmtId="0" fontId="39" fillId="0" borderId="3" xfId="0" applyFont="1" applyFill="1" applyBorder="1" applyAlignment="1" applyProtection="1">
      <alignment vertical="distributed" wrapText="1"/>
    </xf>
    <xf numFmtId="0" fontId="38" fillId="0" borderId="0" xfId="0" applyFont="1" applyBorder="1" applyProtection="1"/>
    <xf numFmtId="0" fontId="41" fillId="0" borderId="3" xfId="0" applyFont="1" applyFill="1" applyBorder="1" applyAlignment="1" applyProtection="1">
      <alignment vertical="distributed" wrapText="1"/>
    </xf>
    <xf numFmtId="0" fontId="40" fillId="0" borderId="3" xfId="0" applyFont="1" applyFill="1" applyBorder="1" applyAlignment="1" applyProtection="1">
      <alignment vertical="distributed" wrapText="1"/>
    </xf>
    <xf numFmtId="0" fontId="39" fillId="0" borderId="3" xfId="0" applyFont="1" applyFill="1" applyBorder="1" applyAlignment="1" applyProtection="1">
      <alignment horizontal="left" vertical="distributed" wrapText="1"/>
    </xf>
    <xf numFmtId="3" fontId="40" fillId="0" borderId="3" xfId="0" applyNumberFormat="1" applyFont="1" applyFill="1" applyBorder="1" applyAlignment="1" applyProtection="1"/>
    <xf numFmtId="3" fontId="40" fillId="0" borderId="36" xfId="0" applyNumberFormat="1" applyFont="1" applyBorder="1" applyAlignment="1" applyProtection="1">
      <alignment vertical="distributed"/>
    </xf>
    <xf numFmtId="3" fontId="40" fillId="0" borderId="36" xfId="0" applyNumberFormat="1" applyFont="1" applyFill="1" applyBorder="1" applyAlignment="1" applyProtection="1">
      <alignment horizontal="right"/>
    </xf>
    <xf numFmtId="0" fontId="43" fillId="0" borderId="37" xfId="0" applyFont="1" applyBorder="1" applyProtection="1"/>
    <xf numFmtId="3" fontId="43" fillId="0" borderId="37" xfId="0" applyNumberFormat="1" applyFont="1" applyBorder="1" applyAlignment="1" applyProtection="1">
      <alignment horizontal="center"/>
    </xf>
    <xf numFmtId="0" fontId="43" fillId="0" borderId="0" xfId="0" applyFont="1" applyFill="1" applyProtection="1"/>
    <xf numFmtId="3" fontId="44" fillId="0" borderId="0" xfId="0" applyNumberFormat="1" applyFont="1" applyBorder="1" applyProtection="1"/>
    <xf numFmtId="3" fontId="38" fillId="0" borderId="0" xfId="0" applyNumberFormat="1" applyFont="1" applyFill="1" applyBorder="1" applyAlignment="1" applyProtection="1">
      <alignment horizontal="right"/>
    </xf>
    <xf numFmtId="4" fontId="45" fillId="0" borderId="0" xfId="0" applyNumberFormat="1" applyFont="1" applyFill="1" applyProtection="1"/>
    <xf numFmtId="0" fontId="45" fillId="0" borderId="0" xfId="0" applyFont="1" applyFill="1" applyProtection="1"/>
    <xf numFmtId="0" fontId="34" fillId="0" borderId="0" xfId="0" applyFont="1" applyFill="1" applyBorder="1" applyAlignment="1" applyProtection="1">
      <alignment horizontal="left" vertical="distributed"/>
    </xf>
    <xf numFmtId="4" fontId="34" fillId="0" borderId="0" xfId="0" applyNumberFormat="1" applyFont="1" applyFill="1" applyProtection="1"/>
    <xf numFmtId="0" fontId="34" fillId="0" borderId="0" xfId="0" applyFont="1" applyFill="1" applyBorder="1" applyAlignment="1" applyProtection="1">
      <alignment vertical="distributed"/>
    </xf>
    <xf numFmtId="0" fontId="40" fillId="0" borderId="3" xfId="0" applyFont="1" applyBorder="1" applyAlignment="1" applyProtection="1">
      <alignment vertical="distributed"/>
    </xf>
    <xf numFmtId="3" fontId="37" fillId="2" borderId="3" xfId="0" applyNumberFormat="1" applyFont="1" applyFill="1" applyBorder="1" applyAlignment="1" applyProtection="1">
      <alignment horizontal="right"/>
    </xf>
    <xf numFmtId="4" fontId="40" fillId="0" borderId="0" xfId="0" applyNumberFormat="1" applyFont="1" applyProtection="1"/>
    <xf numFmtId="4" fontId="38" fillId="0" borderId="0" xfId="0" applyNumberFormat="1" applyFont="1" applyProtection="1"/>
    <xf numFmtId="3" fontId="38" fillId="2" borderId="3" xfId="0" applyNumberFormat="1" applyFont="1" applyFill="1" applyBorder="1" applyProtection="1">
      <protection locked="0"/>
    </xf>
    <xf numFmtId="0" fontId="41" fillId="0" borderId="3" xfId="0" applyFont="1" applyFill="1" applyBorder="1" applyAlignment="1" applyProtection="1">
      <alignment horizontal="left" vertical="distributed" wrapText="1"/>
    </xf>
    <xf numFmtId="0" fontId="38" fillId="0" borderId="3" xfId="0" applyFont="1" applyBorder="1" applyAlignment="1" applyProtection="1">
      <alignment vertical="distributed"/>
    </xf>
    <xf numFmtId="3" fontId="40" fillId="2" borderId="3" xfId="0" applyNumberFormat="1" applyFont="1" applyFill="1" applyBorder="1" applyProtection="1">
      <protection locked="0"/>
    </xf>
    <xf numFmtId="0" fontId="40" fillId="0" borderId="0" xfId="0" applyFont="1" applyFill="1" applyAlignment="1" applyProtection="1">
      <alignment horizontal="left" vertical="top"/>
    </xf>
    <xf numFmtId="0" fontId="38" fillId="0" borderId="0" xfId="0" applyFont="1" applyAlignment="1">
      <alignment horizontal="left" vertical="top"/>
    </xf>
    <xf numFmtId="0" fontId="38" fillId="0" borderId="0" xfId="0" applyFont="1" applyAlignment="1" applyProtection="1">
      <alignment vertical="top"/>
    </xf>
    <xf numFmtId="0" fontId="40" fillId="0" borderId="0" xfId="0" applyFont="1" applyAlignment="1">
      <alignment horizontal="left" vertical="top" wrapText="1"/>
    </xf>
    <xf numFmtId="0" fontId="38" fillId="0" borderId="0" xfId="0" applyFont="1" applyAlignment="1">
      <alignment vertical="top" wrapText="1"/>
    </xf>
    <xf numFmtId="0" fontId="38" fillId="0" borderId="0" xfId="0" applyFont="1" applyAlignment="1">
      <alignment horizontal="justify" vertical="center"/>
    </xf>
    <xf numFmtId="0" fontId="38" fillId="0" borderId="0" xfId="0" applyFont="1"/>
    <xf numFmtId="0" fontId="38" fillId="0" borderId="31" xfId="0" applyFont="1" applyBorder="1" applyAlignment="1">
      <alignment vertical="center"/>
    </xf>
    <xf numFmtId="0" fontId="38" fillId="0" borderId="31" xfId="0" applyFont="1" applyBorder="1" applyAlignment="1">
      <alignment vertical="center" wrapText="1"/>
    </xf>
    <xf numFmtId="0" fontId="38" fillId="0" borderId="18" xfId="0" applyFont="1" applyBorder="1" applyAlignment="1">
      <alignment vertical="center" wrapText="1"/>
    </xf>
    <xf numFmtId="0" fontId="38" fillId="0" borderId="18" xfId="0" applyFont="1" applyBorder="1" applyAlignment="1">
      <alignment vertical="center"/>
    </xf>
    <xf numFmtId="4" fontId="38" fillId="0" borderId="18" xfId="0" applyNumberFormat="1" applyFont="1" applyBorder="1" applyAlignment="1">
      <alignment vertical="center"/>
    </xf>
    <xf numFmtId="0" fontId="38" fillId="0" borderId="16" xfId="0" applyFont="1" applyBorder="1" applyAlignment="1">
      <alignment horizontal="center" vertical="center"/>
    </xf>
    <xf numFmtId="0" fontId="38" fillId="0" borderId="32" xfId="0" applyFont="1" applyBorder="1" applyAlignment="1">
      <alignment vertical="center"/>
    </xf>
    <xf numFmtId="0" fontId="38" fillId="0" borderId="18" xfId="0" applyFont="1" applyBorder="1" applyAlignment="1">
      <alignment horizontal="left" vertical="center" indent="3"/>
    </xf>
    <xf numFmtId="4" fontId="40" fillId="0" borderId="18" xfId="0" applyNumberFormat="1" applyFont="1" applyBorder="1" applyAlignment="1">
      <alignment vertical="center"/>
    </xf>
    <xf numFmtId="4" fontId="38" fillId="4" borderId="18" xfId="0" applyNumberFormat="1" applyFont="1" applyFill="1" applyBorder="1" applyAlignment="1" applyProtection="1">
      <alignment vertical="center"/>
      <protection locked="0"/>
    </xf>
    <xf numFmtId="0" fontId="40" fillId="0" borderId="18" xfId="0" applyFont="1" applyBorder="1" applyAlignment="1">
      <alignment vertical="top" wrapText="1"/>
    </xf>
    <xf numFmtId="0" fontId="44" fillId="0" borderId="0" xfId="0" applyFont="1" applyBorder="1" applyProtection="1"/>
    <xf numFmtId="4" fontId="34" fillId="0" borderId="0" xfId="0" applyNumberFormat="1" applyFont="1" applyFill="1" applyAlignment="1" applyProtection="1">
      <alignment horizontal="right"/>
    </xf>
    <xf numFmtId="0" fontId="34" fillId="0" borderId="0" xfId="0" applyFont="1" applyFill="1" applyAlignment="1" applyProtection="1">
      <alignment vertical="distributed"/>
    </xf>
    <xf numFmtId="0" fontId="47" fillId="0" borderId="0" xfId="0" applyFont="1" applyFill="1" applyBorder="1" applyAlignment="1" applyProtection="1">
      <alignment horizontal="left" vertical="distributed"/>
    </xf>
    <xf numFmtId="4" fontId="38" fillId="0" borderId="0" xfId="0" applyNumberFormat="1" applyFont="1" applyFill="1" applyAlignment="1" applyProtection="1">
      <alignment horizontal="right"/>
    </xf>
    <xf numFmtId="4" fontId="48" fillId="0" borderId="0" xfId="0" applyNumberFormat="1" applyFont="1" applyFill="1" applyAlignment="1" applyProtection="1">
      <alignment horizontal="right"/>
    </xf>
    <xf numFmtId="4" fontId="38" fillId="0" borderId="0" xfId="0" applyNumberFormat="1" applyFont="1" applyFill="1" applyProtection="1"/>
    <xf numFmtId="0" fontId="38" fillId="0" borderId="0" xfId="0" applyFont="1" applyFill="1" applyProtection="1"/>
    <xf numFmtId="0" fontId="37" fillId="2" borderId="3" xfId="0" applyNumberFormat="1" applyFont="1" applyFill="1" applyBorder="1" applyAlignment="1" applyProtection="1">
      <alignment horizontal="right"/>
      <protection locked="0"/>
    </xf>
    <xf numFmtId="3" fontId="40" fillId="0" borderId="3" xfId="0" applyNumberFormat="1" applyFont="1" applyBorder="1" applyAlignment="1" applyProtection="1">
      <alignment horizontal="right"/>
    </xf>
    <xf numFmtId="4" fontId="40" fillId="0" borderId="0" xfId="0" applyNumberFormat="1" applyFont="1" applyBorder="1" applyProtection="1"/>
    <xf numFmtId="3" fontId="38" fillId="0" borderId="3" xfId="0" applyNumberFormat="1" applyFont="1" applyBorder="1" applyAlignment="1" applyProtection="1">
      <alignment vertical="distributed" wrapText="1"/>
    </xf>
    <xf numFmtId="4" fontId="38" fillId="0" borderId="0" xfId="0" applyNumberFormat="1" applyFont="1" applyBorder="1" applyProtection="1"/>
    <xf numFmtId="3" fontId="40" fillId="0" borderId="3" xfId="0" applyNumberFormat="1" applyFont="1" applyBorder="1" applyProtection="1"/>
    <xf numFmtId="3" fontId="40" fillId="2" borderId="3" xfId="0" applyNumberFormat="1" applyFont="1" applyFill="1" applyBorder="1" applyAlignment="1" applyProtection="1">
      <alignment horizontal="right"/>
      <protection locked="0"/>
    </xf>
    <xf numFmtId="3" fontId="40" fillId="0" borderId="3" xfId="0" applyNumberFormat="1" applyFont="1" applyFill="1" applyBorder="1" applyAlignment="1" applyProtection="1">
      <alignment vertical="distributed"/>
    </xf>
    <xf numFmtId="3" fontId="38" fillId="0" borderId="3" xfId="0" applyNumberFormat="1" applyFont="1" applyBorder="1" applyAlignment="1" applyProtection="1">
      <alignment horizontal="right"/>
    </xf>
    <xf numFmtId="3" fontId="38" fillId="0" borderId="3" xfId="0" applyNumberFormat="1" applyFont="1" applyFill="1" applyBorder="1" applyAlignment="1" applyProtection="1">
      <alignment vertical="distributed"/>
    </xf>
    <xf numFmtId="0" fontId="49" fillId="0" borderId="0" xfId="0" applyFont="1"/>
    <xf numFmtId="0" fontId="38" fillId="0" borderId="3" xfId="0" applyFont="1" applyFill="1" applyBorder="1" applyAlignment="1" applyProtection="1">
      <alignment vertical="distributed"/>
    </xf>
    <xf numFmtId="0" fontId="49" fillId="0" borderId="0" xfId="0" applyFont="1" applyAlignment="1">
      <alignment vertical="center" wrapText="1"/>
    </xf>
    <xf numFmtId="0" fontId="43" fillId="0" borderId="3" xfId="0" applyFont="1" applyBorder="1" applyAlignment="1" applyProtection="1">
      <alignment vertical="distributed"/>
    </xf>
    <xf numFmtId="4" fontId="43" fillId="0" borderId="3" xfId="0" applyNumberFormat="1" applyFont="1" applyBorder="1" applyAlignment="1" applyProtection="1">
      <alignment horizontal="right"/>
    </xf>
    <xf numFmtId="4" fontId="43" fillId="0" borderId="0" xfId="0" applyNumberFormat="1" applyFont="1" applyProtection="1"/>
    <xf numFmtId="0" fontId="43" fillId="0" borderId="0" xfId="0" applyFont="1" applyProtection="1"/>
    <xf numFmtId="3" fontId="34" fillId="0" borderId="0" xfId="0" applyNumberFormat="1" applyFont="1" applyFill="1" applyAlignment="1" applyProtection="1">
      <alignment horizontal="right"/>
    </xf>
    <xf numFmtId="0" fontId="34" fillId="0" borderId="0" xfId="0" applyFont="1" applyFill="1" applyBorder="1" applyAlignment="1" applyProtection="1">
      <alignment horizontal="left"/>
    </xf>
    <xf numFmtId="0" fontId="50" fillId="0" borderId="0" xfId="0" applyFont="1" applyFill="1" applyBorder="1" applyAlignment="1" applyProtection="1">
      <alignment horizontal="left"/>
    </xf>
    <xf numFmtId="0" fontId="40" fillId="0" borderId="3" xfId="0" applyFont="1" applyFill="1" applyBorder="1" applyProtection="1"/>
    <xf numFmtId="3" fontId="37" fillId="0" borderId="3" xfId="0" applyNumberFormat="1" applyFont="1" applyFill="1" applyBorder="1" applyAlignment="1" applyProtection="1">
      <alignment horizontal="right"/>
    </xf>
    <xf numFmtId="0" fontId="38" fillId="0" borderId="3" xfId="0" applyFont="1" applyFill="1" applyBorder="1" applyProtection="1"/>
    <xf numFmtId="0" fontId="38" fillId="0" borderId="0" xfId="0" applyFont="1" applyAlignment="1" applyProtection="1">
      <alignment vertical="top" wrapText="1"/>
    </xf>
    <xf numFmtId="4" fontId="38" fillId="0" borderId="0" xfId="0" applyNumberFormat="1" applyFont="1" applyAlignment="1" applyProtection="1">
      <alignment horizontal="right" vertical="top"/>
    </xf>
    <xf numFmtId="4" fontId="38" fillId="0" borderId="0" xfId="0" applyNumberFormat="1" applyFont="1" applyBorder="1" applyAlignment="1">
      <alignment vertical="top" wrapText="1"/>
    </xf>
    <xf numFmtId="4" fontId="40" fillId="0" borderId="0" xfId="0" applyNumberFormat="1" applyFont="1" applyBorder="1" applyAlignment="1">
      <alignment vertical="top" wrapText="1"/>
    </xf>
    <xf numFmtId="4" fontId="40" fillId="0" borderId="30" xfId="0" applyNumberFormat="1" applyFont="1" applyBorder="1" applyAlignment="1">
      <alignment horizontal="right" vertical="top"/>
    </xf>
    <xf numFmtId="4" fontId="38" fillId="0" borderId="0" xfId="0" applyNumberFormat="1" applyFont="1" applyBorder="1" applyAlignment="1">
      <alignment vertical="top"/>
    </xf>
    <xf numFmtId="4" fontId="40" fillId="0" borderId="1" xfId="0" applyNumberFormat="1" applyFont="1" applyFill="1" applyBorder="1" applyAlignment="1">
      <alignment vertical="top"/>
    </xf>
    <xf numFmtId="0" fontId="40" fillId="0" borderId="0" xfId="0" applyFont="1" applyBorder="1" applyAlignment="1">
      <alignment horizontal="left" vertical="top"/>
    </xf>
    <xf numFmtId="0" fontId="38" fillId="0" borderId="1" xfId="0" applyFont="1" applyBorder="1" applyAlignment="1">
      <alignment vertical="top"/>
    </xf>
    <xf numFmtId="0" fontId="38" fillId="0" borderId="31" xfId="0" applyFont="1" applyBorder="1" applyAlignment="1">
      <alignment horizontal="center" vertical="center"/>
    </xf>
    <xf numFmtId="0" fontId="38" fillId="0" borderId="31" xfId="0" applyFont="1" applyBorder="1" applyAlignment="1">
      <alignment horizontal="center" vertical="center" wrapText="1"/>
    </xf>
    <xf numFmtId="0" fontId="38" fillId="0" borderId="18" xfId="0" applyFont="1" applyBorder="1" applyAlignment="1">
      <alignment vertical="top" wrapText="1"/>
    </xf>
    <xf numFmtId="0" fontId="38" fillId="0" borderId="32" xfId="0" applyFont="1" applyBorder="1" applyAlignment="1">
      <alignment vertical="center" wrapText="1"/>
    </xf>
    <xf numFmtId="4" fontId="38" fillId="0" borderId="0" xfId="0" applyNumberFormat="1" applyFont="1" applyAlignment="1" applyProtection="1">
      <alignment horizontal="right"/>
    </xf>
    <xf numFmtId="0" fontId="38" fillId="0" borderId="0" xfId="0" applyFont="1" applyAlignment="1" applyProtection="1">
      <alignment vertical="distributed"/>
    </xf>
    <xf numFmtId="0" fontId="13" fillId="0" borderId="0" xfId="1" applyFont="1" applyAlignment="1" applyProtection="1">
      <alignment vertical="top"/>
    </xf>
    <xf numFmtId="0" fontId="7" fillId="0" borderId="0" xfId="1" applyFont="1" applyFill="1" applyAlignment="1" applyProtection="1">
      <alignment vertical="top"/>
    </xf>
    <xf numFmtId="0" fontId="7" fillId="0" borderId="0" xfId="1" applyFont="1" applyFill="1" applyAlignment="1" applyProtection="1">
      <alignment horizontal="left" vertical="top" wrapText="1"/>
    </xf>
    <xf numFmtId="0" fontId="7" fillId="0" borderId="0" xfId="1" applyFont="1" applyFill="1" applyAlignment="1" applyProtection="1">
      <alignment horizontal="right" vertical="top"/>
    </xf>
    <xf numFmtId="0" fontId="13" fillId="0" borderId="3" xfId="1" applyFont="1" applyBorder="1" applyAlignment="1" applyProtection="1">
      <alignment vertical="top"/>
    </xf>
    <xf numFmtId="0" fontId="7" fillId="0" borderId="3" xfId="1" applyFont="1" applyBorder="1" applyAlignment="1" applyProtection="1">
      <alignment vertical="top"/>
    </xf>
    <xf numFmtId="0" fontId="7" fillId="0" borderId="0" xfId="1" applyFont="1" applyAlignment="1" applyProtection="1">
      <alignment vertical="top"/>
    </xf>
    <xf numFmtId="0" fontId="13" fillId="0" borderId="3" xfId="1" applyFont="1" applyFill="1" applyBorder="1" applyAlignment="1" applyProtection="1">
      <alignment vertical="top"/>
    </xf>
    <xf numFmtId="0" fontId="13" fillId="3" borderId="3" xfId="1" applyFont="1" applyFill="1" applyBorder="1" applyAlignment="1" applyProtection="1">
      <alignment vertical="top"/>
    </xf>
    <xf numFmtId="0" fontId="13" fillId="3" borderId="0" xfId="1" applyFont="1" applyFill="1" applyAlignment="1" applyProtection="1">
      <alignment vertical="top"/>
    </xf>
    <xf numFmtId="0" fontId="14" fillId="0" borderId="0" xfId="1" applyFont="1" applyAlignment="1" applyProtection="1">
      <alignment vertical="top"/>
    </xf>
    <xf numFmtId="49" fontId="14" fillId="0" borderId="3" xfId="1" applyNumberFormat="1" applyFont="1" applyFill="1" applyBorder="1" applyAlignment="1" applyProtection="1">
      <alignment vertical="top"/>
    </xf>
    <xf numFmtId="49" fontId="14" fillId="0" borderId="0" xfId="1" applyNumberFormat="1" applyFont="1" applyFill="1" applyAlignment="1" applyProtection="1">
      <alignment vertical="top"/>
    </xf>
    <xf numFmtId="0" fontId="14" fillId="0" borderId="0" xfId="1" applyFont="1" applyFill="1" applyAlignment="1" applyProtection="1">
      <alignment vertical="top" wrapText="1"/>
    </xf>
    <xf numFmtId="0" fontId="23" fillId="0" borderId="0" xfId="0" applyFont="1" applyFill="1" applyAlignment="1" applyProtection="1">
      <alignment vertical="top"/>
    </xf>
    <xf numFmtId="0" fontId="23" fillId="0" borderId="3" xfId="0" applyFont="1" applyBorder="1" applyAlignment="1">
      <alignment horizontal="center"/>
    </xf>
    <xf numFmtId="0" fontId="23" fillId="5" borderId="3" xfId="0" applyFont="1" applyFill="1" applyBorder="1" applyAlignment="1" applyProtection="1">
      <alignment horizontal="right"/>
      <protection locked="0"/>
    </xf>
    <xf numFmtId="0" fontId="23" fillId="0" borderId="3" xfId="0" applyFont="1" applyBorder="1"/>
    <xf numFmtId="0" fontId="23" fillId="0" borderId="3" xfId="0" applyFont="1" applyBorder="1" applyAlignment="1">
      <alignment vertical="top" wrapText="1"/>
    </xf>
    <xf numFmtId="0" fontId="51" fillId="0" borderId="0" xfId="0" applyFont="1"/>
    <xf numFmtId="0" fontId="23" fillId="5" borderId="3" xfId="0" applyFont="1" applyFill="1" applyBorder="1" applyProtection="1">
      <protection locked="0"/>
    </xf>
    <xf numFmtId="0" fontId="23" fillId="0" borderId="0" xfId="0" applyFont="1" applyAlignment="1" applyProtection="1">
      <alignment vertical="top"/>
    </xf>
    <xf numFmtId="0" fontId="38" fillId="0" borderId="0" xfId="0" applyFont="1" applyFill="1" applyBorder="1" applyAlignment="1" applyProtection="1">
      <alignment vertical="top"/>
    </xf>
    <xf numFmtId="3" fontId="38" fillId="0" borderId="0" xfId="0" applyNumberFormat="1" applyFont="1" applyFill="1" applyBorder="1" applyAlignment="1" applyProtection="1">
      <alignment vertical="top"/>
    </xf>
    <xf numFmtId="0" fontId="40" fillId="0" borderId="0" xfId="0" applyFont="1" applyFill="1" applyBorder="1" applyAlignment="1" applyProtection="1">
      <alignment vertical="top"/>
    </xf>
    <xf numFmtId="3" fontId="38" fillId="0" borderId="0" xfId="0" applyNumberFormat="1" applyFont="1" applyFill="1" applyBorder="1" applyAlignment="1" applyProtection="1">
      <alignment horizontal="right" vertical="top"/>
    </xf>
    <xf numFmtId="3" fontId="40" fillId="0" borderId="3" xfId="4" applyNumberFormat="1" applyFont="1" applyFill="1" applyBorder="1" applyAlignment="1" applyProtection="1">
      <alignment horizontal="center" vertical="center" wrapText="1"/>
    </xf>
    <xf numFmtId="3" fontId="38" fillId="0" borderId="3" xfId="0" applyNumberFormat="1" applyFont="1" applyFill="1" applyBorder="1" applyAlignment="1" applyProtection="1">
      <alignment horizontal="right" vertical="top"/>
    </xf>
    <xf numFmtId="0" fontId="40" fillId="0" borderId="3" xfId="0" quotePrefix="1" applyNumberFormat="1" applyFont="1" applyFill="1" applyBorder="1" applyAlignment="1" applyProtection="1">
      <alignment horizontal="center" vertical="top" wrapText="1"/>
    </xf>
    <xf numFmtId="4" fontId="38" fillId="0" borderId="3" xfId="0" applyNumberFormat="1" applyFont="1" applyFill="1" applyBorder="1" applyAlignment="1" applyProtection="1">
      <alignment vertical="top" wrapText="1"/>
    </xf>
    <xf numFmtId="3" fontId="38" fillId="2" borderId="3" xfId="0" applyNumberFormat="1" applyFont="1" applyFill="1" applyBorder="1" applyAlignment="1" applyProtection="1">
      <alignment horizontal="right" vertical="top"/>
      <protection locked="0"/>
    </xf>
    <xf numFmtId="3" fontId="38" fillId="0" borderId="3" xfId="0" applyNumberFormat="1" applyFont="1" applyFill="1" applyBorder="1" applyAlignment="1" applyProtection="1">
      <alignment horizontal="right" vertical="top" wrapText="1"/>
    </xf>
    <xf numFmtId="0" fontId="40" fillId="0" borderId="3" xfId="0" applyNumberFormat="1" applyFont="1" applyFill="1" applyBorder="1" applyAlignment="1" applyProtection="1">
      <alignment horizontal="center" vertical="top" wrapText="1"/>
    </xf>
    <xf numFmtId="3" fontId="40" fillId="0" borderId="3" xfId="0" applyNumberFormat="1" applyFont="1" applyFill="1" applyBorder="1" applyAlignment="1" applyProtection="1">
      <alignment horizontal="right" vertical="top" wrapText="1"/>
    </xf>
    <xf numFmtId="16" fontId="40" fillId="0" borderId="3" xfId="0" applyNumberFormat="1" applyFont="1" applyFill="1" applyBorder="1" applyAlignment="1" applyProtection="1">
      <alignment horizontal="center" vertical="top" wrapText="1"/>
    </xf>
    <xf numFmtId="4" fontId="38" fillId="0" borderId="3" xfId="0" applyNumberFormat="1" applyFont="1" applyFill="1" applyBorder="1" applyAlignment="1" applyProtection="1">
      <alignment horizontal="left" vertical="top" wrapText="1"/>
    </xf>
    <xf numFmtId="0" fontId="40" fillId="3" borderId="3" xfId="0" applyNumberFormat="1" applyFont="1" applyFill="1" applyBorder="1" applyAlignment="1" applyProtection="1">
      <alignment horizontal="center" vertical="top" wrapText="1"/>
    </xf>
    <xf numFmtId="4" fontId="38" fillId="3" borderId="3" xfId="0" applyNumberFormat="1" applyFont="1" applyFill="1" applyBorder="1" applyAlignment="1" applyProtection="1">
      <alignment vertical="top" wrapText="1"/>
    </xf>
    <xf numFmtId="4" fontId="40" fillId="0" borderId="3" xfId="0" applyNumberFormat="1" applyFont="1" applyFill="1" applyBorder="1" applyAlignment="1" applyProtection="1">
      <alignment horizontal="left" vertical="top" wrapText="1"/>
    </xf>
    <xf numFmtId="4" fontId="40" fillId="3" borderId="3" xfId="0" applyNumberFormat="1" applyFont="1" applyFill="1" applyBorder="1" applyAlignment="1" applyProtection="1">
      <alignment vertical="top" wrapText="1"/>
    </xf>
    <xf numFmtId="3" fontId="40" fillId="0" borderId="3" xfId="0" applyNumberFormat="1" applyFont="1" applyFill="1" applyBorder="1" applyAlignment="1" applyProtection="1">
      <alignment horizontal="right" vertical="top"/>
    </xf>
    <xf numFmtId="16" fontId="40" fillId="3" borderId="3" xfId="0" applyNumberFormat="1" applyFont="1" applyFill="1" applyBorder="1" applyAlignment="1" applyProtection="1">
      <alignment horizontal="center" vertical="top" wrapText="1"/>
    </xf>
    <xf numFmtId="3" fontId="38" fillId="3" borderId="3" xfId="0" applyNumberFormat="1" applyFont="1" applyFill="1" applyBorder="1" applyAlignment="1" applyProtection="1">
      <alignment horizontal="right" vertical="top"/>
    </xf>
    <xf numFmtId="3" fontId="40" fillId="3" borderId="3" xfId="0" applyNumberFormat="1" applyFont="1" applyFill="1" applyBorder="1" applyAlignment="1" applyProtection="1">
      <alignment horizontal="right" vertical="top"/>
    </xf>
    <xf numFmtId="4" fontId="40" fillId="0" borderId="3" xfId="0" applyNumberFormat="1" applyFont="1" applyFill="1" applyBorder="1" applyAlignment="1" applyProtection="1">
      <alignment vertical="top" wrapText="1"/>
    </xf>
    <xf numFmtId="4" fontId="40" fillId="0" borderId="3" xfId="4" applyNumberFormat="1" applyFont="1" applyFill="1" applyBorder="1" applyAlignment="1" applyProtection="1">
      <alignment horizontal="left" vertical="top" wrapText="1"/>
    </xf>
    <xf numFmtId="4" fontId="38" fillId="0" borderId="3" xfId="4" applyNumberFormat="1" applyFont="1" applyFill="1" applyBorder="1" applyAlignment="1" applyProtection="1">
      <alignment horizontal="left" vertical="top" wrapText="1"/>
    </xf>
    <xf numFmtId="4" fontId="40" fillId="3" borderId="3" xfId="4" applyNumberFormat="1" applyFont="1" applyFill="1" applyBorder="1" applyAlignment="1" applyProtection="1">
      <alignment horizontal="left" vertical="top" wrapText="1"/>
    </xf>
    <xf numFmtId="0" fontId="40" fillId="0" borderId="0" xfId="0" applyNumberFormat="1" applyFont="1" applyFill="1" applyBorder="1" applyAlignment="1" applyProtection="1">
      <alignment horizontal="center" vertical="top"/>
    </xf>
    <xf numFmtId="0" fontId="38" fillId="0" borderId="0" xfId="0" applyFont="1" applyFill="1" applyBorder="1" applyAlignment="1" applyProtection="1">
      <alignment vertical="top" wrapText="1"/>
    </xf>
    <xf numFmtId="3" fontId="52" fillId="0" borderId="0" xfId="0" applyNumberFormat="1" applyFont="1" applyFill="1" applyBorder="1" applyAlignment="1" applyProtection="1">
      <alignment horizontal="right" vertical="top"/>
    </xf>
    <xf numFmtId="0" fontId="52" fillId="0" borderId="0" xfId="0" applyFont="1" applyFill="1" applyBorder="1" applyAlignment="1" applyProtection="1">
      <alignment vertical="top"/>
    </xf>
    <xf numFmtId="0" fontId="53" fillId="0" borderId="0" xfId="0" applyFont="1" applyAlignment="1" applyProtection="1">
      <alignment horizontal="center"/>
    </xf>
    <xf numFmtId="0" fontId="52" fillId="0" borderId="0" xfId="0" applyFont="1" applyProtection="1"/>
    <xf numFmtId="0" fontId="12" fillId="0" borderId="0" xfId="0" applyFont="1"/>
    <xf numFmtId="0" fontId="41" fillId="0" borderId="0" xfId="0" applyFont="1" applyAlignment="1">
      <alignment vertical="top" wrapText="1"/>
    </xf>
    <xf numFmtId="0" fontId="41" fillId="6" borderId="15" xfId="0" applyFont="1" applyFill="1" applyBorder="1" applyAlignment="1">
      <alignment horizontal="center" vertical="top" wrapText="1"/>
    </xf>
    <xf numFmtId="0" fontId="41" fillId="6" borderId="18" xfId="0" applyFont="1" applyFill="1" applyBorder="1" applyAlignment="1">
      <alignment horizontal="center" vertical="top" wrapText="1"/>
    </xf>
    <xf numFmtId="0" fontId="54" fillId="6" borderId="18" xfId="0" applyFont="1" applyFill="1" applyBorder="1" applyAlignment="1">
      <alignment horizontal="center" vertical="top" wrapText="1"/>
    </xf>
    <xf numFmtId="0" fontId="54" fillId="6" borderId="20" xfId="0" applyFont="1" applyFill="1" applyBorder="1" applyAlignment="1">
      <alignment horizontal="center" vertical="top" wrapText="1"/>
    </xf>
    <xf numFmtId="0" fontId="41" fillId="6" borderId="21" xfId="0" applyFont="1" applyFill="1" applyBorder="1" applyAlignment="1">
      <alignment horizontal="center" vertical="top" wrapText="1"/>
    </xf>
    <xf numFmtId="0" fontId="41" fillId="6" borderId="22" xfId="0" applyFont="1" applyFill="1" applyBorder="1" applyAlignment="1">
      <alignment horizontal="center" vertical="top" wrapText="1"/>
    </xf>
    <xf numFmtId="0" fontId="54" fillId="6" borderId="22" xfId="0" applyFont="1" applyFill="1" applyBorder="1" applyAlignment="1">
      <alignment horizontal="center" vertical="top" wrapText="1"/>
    </xf>
    <xf numFmtId="0" fontId="54" fillId="6" borderId="23" xfId="0" applyFont="1" applyFill="1" applyBorder="1" applyAlignment="1">
      <alignment horizontal="center" vertical="top" wrapText="1"/>
    </xf>
    <xf numFmtId="4" fontId="41" fillId="0" borderId="6" xfId="0" applyNumberFormat="1" applyFont="1" applyBorder="1" applyAlignment="1">
      <alignment vertical="top" wrapText="1"/>
    </xf>
    <xf numFmtId="10" fontId="41" fillId="0" borderId="6" xfId="0" applyNumberFormat="1" applyFont="1" applyBorder="1" applyAlignment="1">
      <alignment vertical="top" wrapText="1"/>
    </xf>
    <xf numFmtId="10" fontId="41" fillId="3" borderId="6" xfId="0" applyNumberFormat="1" applyFont="1" applyFill="1" applyBorder="1" applyAlignment="1">
      <alignment vertical="top" wrapText="1"/>
    </xf>
    <xf numFmtId="4" fontId="41" fillId="0" borderId="3" xfId="0" applyNumberFormat="1" applyFont="1" applyBorder="1" applyAlignment="1">
      <alignment vertical="top" wrapText="1"/>
    </xf>
    <xf numFmtId="4" fontId="39" fillId="6" borderId="22" xfId="0" applyNumberFormat="1" applyFont="1" applyFill="1" applyBorder="1" applyAlignment="1">
      <alignment horizontal="center" vertical="top" wrapText="1"/>
    </xf>
    <xf numFmtId="10" fontId="41" fillId="6" borderId="28" xfId="0" applyNumberFormat="1" applyFont="1" applyFill="1" applyBorder="1" applyAlignment="1">
      <alignment vertical="top" wrapText="1"/>
    </xf>
    <xf numFmtId="4" fontId="39" fillId="6" borderId="23" xfId="0" applyNumberFormat="1" applyFont="1" applyFill="1" applyBorder="1" applyAlignment="1">
      <alignment horizontal="center" vertical="top" wrapText="1"/>
    </xf>
    <xf numFmtId="0" fontId="41" fillId="0" borderId="0" xfId="0" applyFont="1" applyAlignment="1">
      <alignment vertical="center"/>
    </xf>
    <xf numFmtId="10" fontId="41" fillId="0" borderId="0" xfId="0" applyNumberFormat="1" applyFont="1" applyAlignment="1">
      <alignment vertical="top" wrapText="1"/>
    </xf>
    <xf numFmtId="0" fontId="41" fillId="2" borderId="24" xfId="0" applyFont="1" applyFill="1" applyBorder="1" applyAlignment="1" applyProtection="1">
      <alignment vertical="top" wrapText="1"/>
      <protection locked="0"/>
    </xf>
    <xf numFmtId="4" fontId="41" fillId="2" borderId="6" xfId="0" applyNumberFormat="1" applyFont="1" applyFill="1" applyBorder="1" applyAlignment="1" applyProtection="1">
      <alignment vertical="top" wrapText="1"/>
      <protection locked="0"/>
    </xf>
    <xf numFmtId="4" fontId="41" fillId="2" borderId="25" xfId="0" applyNumberFormat="1" applyFont="1" applyFill="1" applyBorder="1" applyAlignment="1" applyProtection="1">
      <alignment vertical="top" wrapText="1"/>
      <protection locked="0"/>
    </xf>
    <xf numFmtId="0" fontId="39" fillId="2" borderId="0" xfId="0" applyFont="1" applyFill="1" applyProtection="1">
      <protection locked="0"/>
    </xf>
    <xf numFmtId="0" fontId="41" fillId="2" borderId="0" xfId="0" applyFont="1" applyFill="1" applyAlignment="1" applyProtection="1">
      <alignment vertical="top" wrapText="1"/>
      <protection locked="0"/>
    </xf>
    <xf numFmtId="0" fontId="55" fillId="0" borderId="3" xfId="1" applyFont="1" applyFill="1" applyBorder="1" applyAlignment="1" applyProtection="1">
      <alignment horizontal="right" vertical="top" wrapText="1"/>
    </xf>
    <xf numFmtId="0" fontId="10" fillId="0" borderId="0" xfId="1" applyFont="1" applyBorder="1" applyAlignment="1" applyProtection="1">
      <alignment vertical="top"/>
    </xf>
    <xf numFmtId="0" fontId="10" fillId="0" borderId="0" xfId="1" applyFont="1" applyAlignment="1" applyProtection="1">
      <alignment vertical="top"/>
    </xf>
    <xf numFmtId="0" fontId="11" fillId="0" borderId="3" xfId="1" applyFont="1" applyFill="1" applyBorder="1" applyAlignment="1" applyProtection="1">
      <alignment horizontal="left" vertical="top"/>
    </xf>
    <xf numFmtId="0" fontId="12" fillId="0" borderId="3" xfId="1" applyFont="1" applyFill="1" applyBorder="1" applyAlignment="1" applyProtection="1">
      <alignment horizontal="left" vertical="top"/>
    </xf>
    <xf numFmtId="4" fontId="7" fillId="0" borderId="8" xfId="1" applyNumberFormat="1" applyFont="1" applyFill="1" applyBorder="1" applyAlignment="1" applyProtection="1">
      <alignment horizontal="left" vertical="top" wrapText="1"/>
      <protection locked="0"/>
    </xf>
    <xf numFmtId="4" fontId="7" fillId="0" borderId="0" xfId="1" applyNumberFormat="1" applyFont="1" applyFill="1" applyBorder="1" applyAlignment="1" applyProtection="1">
      <alignment horizontal="left" vertical="top" wrapText="1"/>
      <protection locked="0"/>
    </xf>
    <xf numFmtId="0" fontId="10" fillId="0" borderId="0" xfId="1" applyFont="1" applyFill="1" applyAlignment="1" applyProtection="1">
      <alignment horizontal="left" vertical="top"/>
    </xf>
    <xf numFmtId="49" fontId="11" fillId="0" borderId="7" xfId="1" applyNumberFormat="1" applyFont="1" applyFill="1" applyBorder="1" applyAlignment="1" applyProtection="1">
      <alignment vertical="center"/>
    </xf>
    <xf numFmtId="49" fontId="11" fillId="0" borderId="6" xfId="1" applyNumberFormat="1" applyFont="1" applyFill="1" applyBorder="1" applyAlignment="1" applyProtection="1">
      <alignment vertical="center"/>
    </xf>
    <xf numFmtId="0" fontId="11" fillId="0" borderId="7"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4" fontId="11" fillId="0" borderId="3" xfId="1" applyNumberFormat="1" applyFont="1" applyFill="1" applyBorder="1" applyAlignment="1" applyProtection="1">
      <alignment horizontal="center" vertical="center"/>
    </xf>
    <xf numFmtId="4" fontId="11" fillId="0" borderId="7" xfId="1" applyNumberFormat="1" applyFont="1" applyFill="1" applyBorder="1" applyAlignment="1" applyProtection="1">
      <alignment horizontal="center" vertical="center"/>
    </xf>
    <xf numFmtId="4" fontId="11" fillId="0" borderId="6" xfId="1" applyNumberFormat="1" applyFont="1" applyFill="1" applyBorder="1" applyAlignment="1" applyProtection="1">
      <alignment horizontal="center" vertical="center"/>
    </xf>
    <xf numFmtId="0" fontId="7" fillId="0" borderId="3"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51" fillId="2" borderId="3" xfId="0" applyFont="1" applyFill="1" applyBorder="1" applyAlignment="1">
      <alignment horizontal="center" vertical="center" wrapText="1"/>
    </xf>
    <xf numFmtId="3" fontId="11" fillId="0" borderId="4" xfId="0" applyNumberFormat="1" applyFont="1" applyFill="1" applyBorder="1" applyAlignment="1" applyProtection="1">
      <alignment horizontal="left" vertical="top"/>
    </xf>
    <xf numFmtId="3" fontId="11" fillId="0" borderId="2" xfId="0" applyNumberFormat="1" applyFont="1" applyFill="1" applyBorder="1" applyAlignment="1" applyProtection="1">
      <alignment horizontal="left" vertical="top"/>
    </xf>
    <xf numFmtId="0" fontId="7" fillId="0" borderId="3" xfId="0" applyFont="1" applyFill="1" applyBorder="1" applyAlignment="1" applyProtection="1">
      <alignment horizontal="left" vertical="center" wrapText="1"/>
    </xf>
    <xf numFmtId="4" fontId="11" fillId="0" borderId="3" xfId="0" applyNumberFormat="1" applyFont="1" applyFill="1" applyBorder="1" applyAlignment="1" applyProtection="1">
      <alignment horizontal="right" vertical="center" wrapText="1"/>
    </xf>
    <xf numFmtId="4" fontId="11" fillId="0" borderId="3" xfId="0" applyNumberFormat="1" applyFont="1" applyFill="1" applyBorder="1" applyAlignment="1" applyProtection="1">
      <alignment horizontal="center" vertical="center" wrapText="1"/>
    </xf>
    <xf numFmtId="4" fontId="11" fillId="0" borderId="9" xfId="0" applyNumberFormat="1" applyFont="1" applyFill="1" applyBorder="1" applyAlignment="1" applyProtection="1">
      <alignment horizontal="center" vertical="center"/>
    </xf>
    <xf numFmtId="4" fontId="11" fillId="0" borderId="1" xfId="0" applyNumberFormat="1" applyFont="1" applyFill="1" applyBorder="1" applyAlignment="1" applyProtection="1">
      <alignment horizontal="center" vertical="center"/>
    </xf>
    <xf numFmtId="0" fontId="13" fillId="0" borderId="0" xfId="0" applyFont="1" applyFill="1" applyAlignment="1" applyProtection="1">
      <alignment horizontal="left" vertical="top" wrapText="1"/>
    </xf>
    <xf numFmtId="0" fontId="13" fillId="0" borderId="0" xfId="0" applyFont="1" applyFill="1" applyAlignment="1" applyProtection="1">
      <alignment horizontal="left" vertical="top"/>
    </xf>
    <xf numFmtId="0" fontId="11" fillId="0" borderId="0" xfId="0" applyFont="1" applyFill="1" applyAlignment="1" applyProtection="1">
      <alignment horizontal="left" vertical="top"/>
    </xf>
    <xf numFmtId="4" fontId="11" fillId="0" borderId="7" xfId="0" applyNumberFormat="1" applyFont="1" applyFill="1" applyBorder="1" applyAlignment="1" applyProtection="1">
      <alignment horizontal="left" vertical="center" wrapText="1"/>
    </xf>
    <xf numFmtId="4" fontId="11" fillId="0" borderId="6" xfId="0" applyNumberFormat="1" applyFont="1" applyFill="1" applyBorder="1" applyAlignment="1" applyProtection="1">
      <alignment horizontal="left" vertical="center" wrapText="1"/>
    </xf>
    <xf numFmtId="4" fontId="11" fillId="0" borderId="7" xfId="0" applyNumberFormat="1" applyFont="1" applyFill="1" applyBorder="1" applyAlignment="1" applyProtection="1">
      <alignment horizontal="center" vertical="center" wrapText="1"/>
    </xf>
    <xf numFmtId="4" fontId="11" fillId="0" borderId="6" xfId="0" applyNumberFormat="1" applyFont="1" applyFill="1" applyBorder="1" applyAlignment="1" applyProtection="1">
      <alignment horizontal="center" vertical="center" wrapText="1"/>
    </xf>
    <xf numFmtId="4" fontId="11" fillId="0" borderId="4" xfId="0" applyNumberFormat="1" applyFont="1" applyFill="1" applyBorder="1" applyAlignment="1" applyProtection="1">
      <alignment horizontal="center" vertical="center" wrapText="1"/>
    </xf>
    <xf numFmtId="4" fontId="11" fillId="0" borderId="2" xfId="0" applyNumberFormat="1" applyFont="1" applyFill="1" applyBorder="1" applyAlignment="1" applyProtection="1">
      <alignment horizontal="center" vertical="center" wrapText="1"/>
    </xf>
    <xf numFmtId="4" fontId="40" fillId="0" borderId="3" xfId="0" applyNumberFormat="1" applyFont="1" applyFill="1" applyBorder="1" applyAlignment="1" applyProtection="1">
      <alignment horizontal="right" vertical="top" wrapText="1"/>
    </xf>
    <xf numFmtId="4" fontId="40" fillId="0" borderId="4" xfId="0" applyNumberFormat="1" applyFont="1" applyFill="1" applyBorder="1" applyAlignment="1" applyProtection="1">
      <alignment horizontal="left" vertical="top" wrapText="1"/>
    </xf>
    <xf numFmtId="4" fontId="40" fillId="0" borderId="2" xfId="0" applyNumberFormat="1" applyFont="1" applyFill="1" applyBorder="1" applyAlignment="1" applyProtection="1">
      <alignment horizontal="left" vertical="top" wrapText="1"/>
    </xf>
    <xf numFmtId="4" fontId="40" fillId="0" borderId="4" xfId="0" applyNumberFormat="1" applyFont="1" applyFill="1" applyBorder="1" applyAlignment="1" applyProtection="1">
      <alignment horizontal="left" vertical="top"/>
    </xf>
    <xf numFmtId="4" fontId="40" fillId="0" borderId="5" xfId="0" applyNumberFormat="1" applyFont="1" applyFill="1" applyBorder="1" applyAlignment="1" applyProtection="1">
      <alignment horizontal="left" vertical="top"/>
    </xf>
    <xf numFmtId="4" fontId="38" fillId="0" borderId="2" xfId="0" applyNumberFormat="1" applyFont="1" applyFill="1" applyBorder="1" applyAlignment="1" applyProtection="1">
      <alignment horizontal="left" vertical="top"/>
    </xf>
    <xf numFmtId="4" fontId="40" fillId="0" borderId="5" xfId="0" applyNumberFormat="1" applyFont="1" applyFill="1" applyBorder="1" applyAlignment="1" applyProtection="1">
      <alignment horizontal="left" vertical="top" wrapText="1"/>
    </xf>
    <xf numFmtId="0" fontId="24" fillId="0" borderId="0" xfId="1" applyFont="1" applyFill="1" applyAlignment="1" applyProtection="1">
      <alignment horizontal="left" vertical="top"/>
    </xf>
    <xf numFmtId="0" fontId="40" fillId="0" borderId="4" xfId="0" applyFont="1" applyFill="1" applyBorder="1" applyAlignment="1" applyProtection="1">
      <alignment horizontal="left" vertical="top" wrapText="1"/>
    </xf>
    <xf numFmtId="0" fontId="38" fillId="0" borderId="2" xfId="0" applyFont="1" applyFill="1" applyBorder="1" applyAlignment="1" applyProtection="1">
      <alignment horizontal="left" vertical="top"/>
    </xf>
    <xf numFmtId="0" fontId="40" fillId="0" borderId="1" xfId="0" applyFont="1" applyFill="1" applyBorder="1" applyAlignment="1" applyProtection="1">
      <alignment horizontal="left" vertical="top" wrapText="1"/>
    </xf>
    <xf numFmtId="0" fontId="40" fillId="0" borderId="3" xfId="4" applyNumberFormat="1" applyFont="1" applyFill="1" applyBorder="1" applyAlignment="1" applyProtection="1">
      <alignment horizontal="center" vertical="center" wrapText="1"/>
    </xf>
    <xf numFmtId="0" fontId="45" fillId="0" borderId="3" xfId="4" applyNumberFormat="1" applyFont="1" applyBorder="1" applyAlignment="1" applyProtection="1">
      <alignment horizontal="center" vertical="center" wrapText="1"/>
    </xf>
    <xf numFmtId="0" fontId="40" fillId="0" borderId="7" xfId="4" applyFont="1" applyFill="1" applyBorder="1" applyAlignment="1" applyProtection="1">
      <alignment horizontal="center" vertical="center" wrapText="1"/>
    </xf>
    <xf numFmtId="0" fontId="45" fillId="0" borderId="6" xfId="4" applyFont="1" applyBorder="1" applyAlignment="1" applyProtection="1">
      <alignment horizontal="center" vertical="center" wrapText="1"/>
    </xf>
    <xf numFmtId="3" fontId="40" fillId="0" borderId="4" xfId="4" applyNumberFormat="1" applyFont="1" applyFill="1" applyBorder="1" applyAlignment="1" applyProtection="1">
      <alignment horizontal="center" vertical="center"/>
    </xf>
    <xf numFmtId="3" fontId="40" fillId="0" borderId="2" xfId="4" applyNumberFormat="1" applyFont="1" applyFill="1" applyBorder="1" applyAlignment="1" applyProtection="1">
      <alignment horizontal="center" vertical="center"/>
    </xf>
    <xf numFmtId="3" fontId="40" fillId="0" borderId="5" xfId="4" applyNumberFormat="1" applyFont="1" applyFill="1" applyBorder="1" applyAlignment="1" applyProtection="1">
      <alignment horizontal="center" vertical="center"/>
    </xf>
    <xf numFmtId="0" fontId="11" fillId="0" borderId="1" xfId="0" applyFont="1" applyBorder="1" applyAlignment="1" applyProtection="1">
      <alignment horizontal="left" vertical="top" wrapText="1"/>
    </xf>
    <xf numFmtId="0" fontId="11" fillId="0" borderId="1" xfId="0" applyFont="1" applyBorder="1" applyAlignment="1" applyProtection="1">
      <alignment horizontal="center" vertical="top" wrapText="1"/>
    </xf>
    <xf numFmtId="0" fontId="39" fillId="6" borderId="12" xfId="0" applyFont="1" applyFill="1" applyBorder="1" applyAlignment="1">
      <alignment horizontal="center" vertical="top" wrapText="1"/>
    </xf>
    <xf numFmtId="0" fontId="39" fillId="6" borderId="13" xfId="0" applyFont="1" applyFill="1" applyBorder="1" applyAlignment="1">
      <alignment horizontal="center" vertical="top" wrapText="1"/>
    </xf>
    <xf numFmtId="0" fontId="39" fillId="6" borderId="17" xfId="0" applyFont="1" applyFill="1" applyBorder="1" applyAlignment="1">
      <alignment horizontal="center" vertical="top" wrapText="1"/>
    </xf>
    <xf numFmtId="0" fontId="39" fillId="6" borderId="18" xfId="0" applyFont="1" applyFill="1" applyBorder="1" applyAlignment="1">
      <alignment horizontal="center" vertical="top" wrapText="1"/>
    </xf>
    <xf numFmtId="0" fontId="39" fillId="6" borderId="14" xfId="0" applyFont="1" applyFill="1" applyBorder="1" applyAlignment="1">
      <alignment horizontal="center" vertical="top" wrapText="1"/>
    </xf>
    <xf numFmtId="0" fontId="39" fillId="6" borderId="19" xfId="0" applyFont="1" applyFill="1" applyBorder="1" applyAlignment="1">
      <alignment horizontal="center" vertical="top" wrapText="1"/>
    </xf>
    <xf numFmtId="0" fontId="39" fillId="6" borderId="26" xfId="0" applyFont="1" applyFill="1" applyBorder="1" applyAlignment="1">
      <alignment horizontal="center" vertical="top" wrapText="1"/>
    </xf>
    <xf numFmtId="0" fontId="39" fillId="6" borderId="27" xfId="0" applyFont="1" applyFill="1" applyBorder="1" applyAlignment="1">
      <alignment horizontal="center" vertical="top" wrapText="1"/>
    </xf>
    <xf numFmtId="0" fontId="39" fillId="6" borderId="22" xfId="0" applyFont="1" applyFill="1" applyBorder="1" applyAlignment="1">
      <alignment horizontal="center" vertical="top" wrapText="1"/>
    </xf>
    <xf numFmtId="0" fontId="39" fillId="0" borderId="0" xfId="0" applyFont="1" applyAlignment="1">
      <alignment horizontal="center" vertical="top" wrapText="1"/>
    </xf>
    <xf numFmtId="0" fontId="41" fillId="0" borderId="0" xfId="0" applyFont="1" applyAlignment="1">
      <alignment horizontal="center" vertical="top" wrapText="1"/>
    </xf>
    <xf numFmtId="0" fontId="39" fillId="6" borderId="10" xfId="0" applyFont="1" applyFill="1" applyBorder="1" applyAlignment="1">
      <alignment horizontal="center" vertical="top" wrapText="1"/>
    </xf>
    <xf numFmtId="0" fontId="39" fillId="6" borderId="15" xfId="0" applyFont="1" applyFill="1" applyBorder="1" applyAlignment="1">
      <alignment horizontal="center" vertical="top" wrapText="1"/>
    </xf>
    <xf numFmtId="0" fontId="39" fillId="6" borderId="11" xfId="0" applyFont="1" applyFill="1" applyBorder="1" applyAlignment="1">
      <alignment horizontal="center" vertical="top" wrapText="1"/>
    </xf>
    <xf numFmtId="0" fontId="39" fillId="6" borderId="16" xfId="0" applyFont="1" applyFill="1" applyBorder="1" applyAlignment="1">
      <alignment horizontal="center" vertical="top" wrapText="1"/>
    </xf>
    <xf numFmtId="0" fontId="29" fillId="0" borderId="35" xfId="0" applyFont="1" applyBorder="1" applyAlignment="1">
      <alignment vertical="top" wrapText="1"/>
    </xf>
    <xf numFmtId="0" fontId="29" fillId="0" borderId="0" xfId="0" applyFont="1" applyAlignment="1">
      <alignment vertical="top" wrapText="1"/>
    </xf>
    <xf numFmtId="4" fontId="30" fillId="0" borderId="33" xfId="0" applyNumberFormat="1" applyFont="1" applyBorder="1" applyAlignment="1">
      <alignment vertical="center"/>
    </xf>
    <xf numFmtId="4" fontId="30" fillId="0" borderId="16" xfId="0" applyNumberFormat="1" applyFont="1" applyBorder="1" applyAlignment="1">
      <alignment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29" fillId="0" borderId="16" xfId="0" applyFont="1" applyBorder="1" applyAlignment="1">
      <alignment horizontal="center" vertical="center"/>
    </xf>
    <xf numFmtId="4" fontId="6" fillId="0" borderId="1" xfId="0" applyNumberFormat="1" applyFont="1" applyBorder="1" applyAlignment="1">
      <alignment horizontal="left" vertical="top" wrapText="1"/>
    </xf>
    <xf numFmtId="4" fontId="0" fillId="0" borderId="29" xfId="0" applyNumberFormat="1" applyBorder="1" applyAlignment="1">
      <alignment horizontal="left" vertical="top" wrapText="1"/>
    </xf>
    <xf numFmtId="0" fontId="0" fillId="0" borderId="29" xfId="0" applyBorder="1" applyAlignment="1">
      <alignment horizontal="center" vertical="top" wrapText="1"/>
    </xf>
    <xf numFmtId="0" fontId="6" fillId="2" borderId="0" xfId="0" applyFont="1" applyFill="1" applyBorder="1" applyAlignment="1">
      <alignment horizontal="left" vertical="top" wrapText="1"/>
    </xf>
    <xf numFmtId="0" fontId="6" fillId="0" borderId="2" xfId="0" applyFont="1" applyBorder="1" applyAlignment="1">
      <alignment horizontal="left" vertical="top" wrapText="1"/>
    </xf>
    <xf numFmtId="0" fontId="6" fillId="0" borderId="29" xfId="0" applyFont="1" applyBorder="1" applyAlignment="1">
      <alignment horizontal="left" vertical="top" wrapText="1"/>
    </xf>
    <xf numFmtId="0" fontId="30" fillId="0" borderId="0" xfId="0" applyFont="1" applyAlignment="1">
      <alignment vertical="top" wrapText="1"/>
    </xf>
    <xf numFmtId="0" fontId="0" fillId="0" borderId="29" xfId="0" applyBorder="1" applyAlignment="1">
      <alignment horizontal="left" vertical="top" wrapText="1"/>
    </xf>
    <xf numFmtId="0" fontId="34" fillId="0" borderId="0" xfId="0" applyFont="1" applyFill="1" applyAlignment="1" applyProtection="1">
      <alignment horizontal="left" vertical="center" wrapText="1"/>
    </xf>
    <xf numFmtId="0" fontId="0" fillId="0" borderId="0" xfId="0" applyAlignment="1">
      <alignment horizontal="left" vertical="top" wrapText="1"/>
    </xf>
    <xf numFmtId="0" fontId="38" fillId="0" borderId="35" xfId="0" applyFont="1" applyBorder="1" applyAlignment="1">
      <alignment vertical="top" wrapText="1"/>
    </xf>
    <xf numFmtId="0" fontId="38" fillId="0" borderId="0" xfId="0" applyFont="1" applyAlignment="1">
      <alignment vertical="top" wrapText="1"/>
    </xf>
    <xf numFmtId="4" fontId="40" fillId="0" borderId="33" xfId="0" applyNumberFormat="1" applyFont="1" applyBorder="1" applyAlignment="1">
      <alignment vertical="center"/>
    </xf>
    <xf numFmtId="4" fontId="40" fillId="0" borderId="16" xfId="0" applyNumberFormat="1" applyFont="1" applyBorder="1" applyAlignment="1">
      <alignment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8" fillId="0" borderId="16" xfId="0" applyFont="1" applyBorder="1" applyAlignment="1">
      <alignment horizontal="center" vertical="center"/>
    </xf>
    <xf numFmtId="0" fontId="34" fillId="0" borderId="0" xfId="0" applyFont="1" applyFill="1" applyBorder="1" applyAlignment="1" applyProtection="1">
      <alignment horizontal="left" vertical="distributed"/>
    </xf>
    <xf numFmtId="0" fontId="39" fillId="0" borderId="4" xfId="0" applyFont="1" applyFill="1" applyBorder="1" applyAlignment="1" applyProtection="1">
      <alignment horizontal="left" vertical="distributed" wrapText="1"/>
    </xf>
    <xf numFmtId="0" fontId="39" fillId="0" borderId="2" xfId="0" applyFont="1" applyFill="1" applyBorder="1" applyAlignment="1" applyProtection="1">
      <alignment horizontal="left" vertical="distributed" wrapText="1"/>
    </xf>
    <xf numFmtId="0" fontId="39" fillId="0" borderId="5" xfId="0" applyFont="1" applyFill="1" applyBorder="1" applyAlignment="1" applyProtection="1">
      <alignment horizontal="left" vertical="distributed" wrapText="1"/>
    </xf>
    <xf numFmtId="0" fontId="38" fillId="0" borderId="0" xfId="0" applyFont="1" applyAlignment="1">
      <alignment horizontal="left" vertical="top" wrapText="1"/>
    </xf>
    <xf numFmtId="0" fontId="40" fillId="0" borderId="2" xfId="0" applyFont="1" applyBorder="1" applyAlignment="1">
      <alignment horizontal="left" vertical="top" wrapText="1"/>
    </xf>
    <xf numFmtId="0" fontId="40" fillId="0" borderId="29" xfId="0" applyFont="1" applyBorder="1" applyAlignment="1">
      <alignment horizontal="left" vertical="top" wrapText="1"/>
    </xf>
    <xf numFmtId="0" fontId="40" fillId="0" borderId="0" xfId="0" applyFont="1" applyAlignment="1">
      <alignment vertical="top" wrapText="1"/>
    </xf>
    <xf numFmtId="0" fontId="34" fillId="0" borderId="0" xfId="0" applyFont="1" applyFill="1" applyBorder="1" applyAlignment="1" applyProtection="1">
      <alignment horizontal="left"/>
    </xf>
    <xf numFmtId="0" fontId="35" fillId="0" borderId="0" xfId="0" applyFont="1" applyFill="1" applyBorder="1" applyAlignment="1" applyProtection="1">
      <alignment horizontal="left" vertical="center" wrapText="1"/>
    </xf>
    <xf numFmtId="0" fontId="40" fillId="0" borderId="4" xfId="0" applyFont="1" applyBorder="1" applyAlignment="1" applyProtection="1">
      <alignment horizontal="left" vertical="distributed"/>
    </xf>
    <xf numFmtId="0" fontId="40" fillId="0" borderId="2" xfId="0" applyFont="1" applyBorder="1" applyAlignment="1" applyProtection="1">
      <alignment horizontal="left" vertical="distributed"/>
    </xf>
    <xf numFmtId="0" fontId="40" fillId="0" borderId="5" xfId="0" applyFont="1" applyBorder="1" applyAlignment="1" applyProtection="1">
      <alignment horizontal="left" vertical="distributed"/>
    </xf>
    <xf numFmtId="3" fontId="40" fillId="0" borderId="4" xfId="0" applyNumberFormat="1" applyFont="1" applyBorder="1" applyAlignment="1" applyProtection="1">
      <alignment horizontal="left" vertical="distributed"/>
    </xf>
    <xf numFmtId="3" fontId="40" fillId="0" borderId="2" xfId="0" applyNumberFormat="1" applyFont="1" applyBorder="1" applyAlignment="1" applyProtection="1">
      <alignment horizontal="left" vertical="distributed"/>
    </xf>
    <xf numFmtId="3" fontId="40" fillId="0" borderId="5" xfId="0" applyNumberFormat="1" applyFont="1" applyBorder="1" applyAlignment="1" applyProtection="1">
      <alignment horizontal="left" vertical="distributed"/>
    </xf>
    <xf numFmtId="0" fontId="45" fillId="0" borderId="0" xfId="0" applyFont="1" applyFill="1" applyAlignment="1" applyProtection="1">
      <alignment horizontal="left" vertical="center"/>
    </xf>
    <xf numFmtId="0" fontId="34" fillId="0" borderId="0" xfId="0" applyFont="1" applyFill="1" applyBorder="1" applyAlignment="1" applyProtection="1">
      <alignment horizontal="left" vertical="top" wrapText="1"/>
    </xf>
    <xf numFmtId="4" fontId="40" fillId="0" borderId="1" xfId="0" applyNumberFormat="1" applyFont="1" applyBorder="1" applyAlignment="1">
      <alignment horizontal="left" vertical="top" wrapText="1"/>
    </xf>
    <xf numFmtId="4" fontId="38" fillId="0" borderId="29" xfId="0" applyNumberFormat="1" applyFont="1" applyBorder="1" applyAlignment="1">
      <alignment horizontal="left" vertical="top" wrapText="1"/>
    </xf>
    <xf numFmtId="0" fontId="38" fillId="0" borderId="29" xfId="0" applyFont="1" applyBorder="1" applyAlignment="1">
      <alignment horizontal="center" vertical="top" wrapText="1"/>
    </xf>
    <xf numFmtId="0" fontId="40" fillId="2" borderId="0" xfId="0" applyFont="1" applyFill="1" applyBorder="1" applyAlignment="1">
      <alignment horizontal="center" vertical="top" wrapText="1"/>
    </xf>
    <xf numFmtId="0" fontId="38" fillId="0" borderId="29" xfId="0" applyFont="1" applyBorder="1" applyAlignment="1">
      <alignment horizontal="left" vertical="top" wrapText="1"/>
    </xf>
    <xf numFmtId="0" fontId="34" fillId="0" borderId="0" xfId="0" applyFont="1" applyFill="1" applyAlignment="1" applyProtection="1">
      <alignment horizontal="left"/>
    </xf>
    <xf numFmtId="49" fontId="12" fillId="7" borderId="3" xfId="1" applyNumberFormat="1" applyFont="1" applyFill="1" applyBorder="1" applyAlignment="1" applyProtection="1">
      <alignment vertical="top"/>
    </xf>
    <xf numFmtId="0" fontId="12" fillId="7" borderId="3" xfId="1" applyFont="1" applyFill="1" applyBorder="1" applyAlignment="1" applyProtection="1">
      <alignment vertical="top" wrapText="1"/>
    </xf>
    <xf numFmtId="4" fontId="12" fillId="7" borderId="3" xfId="1" applyNumberFormat="1" applyFont="1" applyFill="1" applyBorder="1" applyAlignment="1" applyProtection="1">
      <alignment horizontal="right" vertical="top"/>
      <protection locked="0"/>
    </xf>
    <xf numFmtId="4" fontId="12" fillId="7" borderId="3" xfId="1" applyNumberFormat="1" applyFont="1" applyFill="1" applyBorder="1" applyAlignment="1" applyProtection="1">
      <alignment horizontal="right" vertical="top"/>
    </xf>
    <xf numFmtId="0" fontId="13" fillId="7" borderId="3" xfId="1" applyFont="1" applyFill="1" applyBorder="1" applyAlignment="1" applyProtection="1">
      <alignment vertical="top"/>
    </xf>
    <xf numFmtId="0" fontId="13" fillId="7" borderId="0" xfId="1" applyFont="1" applyFill="1" applyAlignment="1" applyProtection="1">
      <alignment vertical="top"/>
    </xf>
  </cellXfs>
  <cellStyles count="9">
    <cellStyle name="Normal" xfId="0" builtinId="0" customBuiltin="1"/>
    <cellStyle name="Normal 2" xfId="1"/>
    <cellStyle name="Normal 2 2" xfId="6"/>
    <cellStyle name="Normal 3" xfId="2"/>
    <cellStyle name="Normal 3 2" xfId="7"/>
    <cellStyle name="Normal 4" xfId="4"/>
    <cellStyle name="Normal 5" xfId="5"/>
    <cellStyle name="Normal 6" xfId="8"/>
    <cellStyle name="Percent 2" xfId="3"/>
  </cellStyles>
  <dxfs count="5">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tabSelected="1" topLeftCell="A22" workbookViewId="0">
      <selection activeCell="E15" sqref="E15"/>
    </sheetView>
  </sheetViews>
  <sheetFormatPr defaultColWidth="9.140625" defaultRowHeight="12.75"/>
  <cols>
    <col min="1" max="1" width="6.7109375" style="274" customWidth="1"/>
    <col min="2" max="2" width="56.140625" style="275" customWidth="1"/>
    <col min="3" max="6" width="12.7109375" style="30" customWidth="1"/>
    <col min="7" max="7" width="13.140625" style="30" customWidth="1"/>
    <col min="8" max="9" width="12.7109375" style="30" customWidth="1"/>
    <col min="10" max="16384" width="9.140625" style="262"/>
  </cols>
  <sheetData>
    <row r="1" spans="1:11" ht="15">
      <c r="A1" s="347" t="s">
        <v>312</v>
      </c>
      <c r="B1" s="347"/>
      <c r="C1" s="347"/>
      <c r="D1" s="347"/>
      <c r="E1" s="347"/>
      <c r="F1" s="347"/>
      <c r="G1" s="347"/>
      <c r="H1" s="347"/>
      <c r="I1" s="347"/>
    </row>
    <row r="2" spans="1:11">
      <c r="A2" s="263"/>
      <c r="B2" s="264"/>
      <c r="C2" s="265"/>
      <c r="D2" s="265"/>
      <c r="E2" s="265"/>
      <c r="F2" s="265"/>
      <c r="G2" s="265"/>
      <c r="H2" s="265"/>
      <c r="I2" s="265"/>
    </row>
    <row r="3" spans="1:11">
      <c r="A3" s="348" t="s">
        <v>145</v>
      </c>
      <c r="B3" s="350" t="s">
        <v>146</v>
      </c>
      <c r="C3" s="352" t="s">
        <v>147</v>
      </c>
      <c r="D3" s="352"/>
      <c r="E3" s="353" t="s">
        <v>148</v>
      </c>
      <c r="F3" s="352" t="s">
        <v>149</v>
      </c>
      <c r="G3" s="352"/>
      <c r="H3" s="353" t="s">
        <v>150</v>
      </c>
      <c r="I3" s="353" t="s">
        <v>151</v>
      </c>
      <c r="J3" s="266"/>
      <c r="K3" s="266"/>
    </row>
    <row r="4" spans="1:11" ht="99.75" customHeight="1">
      <c r="A4" s="349"/>
      <c r="B4" s="351"/>
      <c r="C4" s="100" t="s">
        <v>152</v>
      </c>
      <c r="D4" s="100" t="s">
        <v>153</v>
      </c>
      <c r="E4" s="354"/>
      <c r="F4" s="100" t="s">
        <v>152</v>
      </c>
      <c r="G4" s="1" t="s">
        <v>154</v>
      </c>
      <c r="H4" s="354"/>
      <c r="I4" s="354"/>
      <c r="J4" s="87" t="s">
        <v>263</v>
      </c>
      <c r="K4" s="87" t="s">
        <v>264</v>
      </c>
    </row>
    <row r="5" spans="1:11">
      <c r="A5" s="2" t="s">
        <v>155</v>
      </c>
      <c r="B5" s="343" t="s">
        <v>686</v>
      </c>
      <c r="C5" s="344"/>
      <c r="D5" s="344"/>
      <c r="E5" s="344"/>
      <c r="F5" s="344"/>
      <c r="G5" s="344"/>
      <c r="H5" s="344"/>
      <c r="I5" s="344"/>
      <c r="J5" s="266"/>
      <c r="K5" s="266"/>
    </row>
    <row r="6" spans="1:11">
      <c r="A6" s="3" t="s">
        <v>156</v>
      </c>
      <c r="B6" s="4" t="s">
        <v>157</v>
      </c>
      <c r="C6" s="5">
        <v>0</v>
      </c>
      <c r="D6" s="5">
        <v>0</v>
      </c>
      <c r="E6" s="6">
        <f>C6+D6</f>
        <v>0</v>
      </c>
      <c r="F6" s="5">
        <v>0</v>
      </c>
      <c r="G6" s="5">
        <v>0</v>
      </c>
      <c r="H6" s="6">
        <f>F6+G6</f>
        <v>0</v>
      </c>
      <c r="I6" s="6">
        <f>E6+H6</f>
        <v>0</v>
      </c>
      <c r="J6" s="266">
        <v>12</v>
      </c>
      <c r="K6" s="266">
        <v>38</v>
      </c>
    </row>
    <row r="7" spans="1:11" ht="14.25" customHeight="1">
      <c r="A7" s="3" t="s">
        <v>158</v>
      </c>
      <c r="B7" s="4" t="s">
        <v>159</v>
      </c>
      <c r="C7" s="5">
        <v>0</v>
      </c>
      <c r="D7" s="5">
        <v>0</v>
      </c>
      <c r="E7" s="6">
        <f>C7+D7</f>
        <v>0</v>
      </c>
      <c r="F7" s="5">
        <v>0</v>
      </c>
      <c r="G7" s="5">
        <v>0</v>
      </c>
      <c r="H7" s="6">
        <f>F7+G7</f>
        <v>0</v>
      </c>
      <c r="I7" s="6">
        <f>E7+H7</f>
        <v>0</v>
      </c>
      <c r="J7" s="266">
        <v>12</v>
      </c>
      <c r="K7" s="266">
        <v>39</v>
      </c>
    </row>
    <row r="8" spans="1:11" s="268" customFormat="1">
      <c r="A8" s="3"/>
      <c r="B8" s="7" t="s">
        <v>160</v>
      </c>
      <c r="C8" s="8">
        <f>SUM(C6:C7)</f>
        <v>0</v>
      </c>
      <c r="D8" s="8">
        <f>SUM(D6:D7)</f>
        <v>0</v>
      </c>
      <c r="E8" s="8">
        <f>C8+D8</f>
        <v>0</v>
      </c>
      <c r="F8" s="8">
        <f>SUM(F6:F7)</f>
        <v>0</v>
      </c>
      <c r="G8" s="8">
        <f>SUM(G6:G7)</f>
        <v>0</v>
      </c>
      <c r="H8" s="8">
        <f>F8+G8</f>
        <v>0</v>
      </c>
      <c r="I8" s="8">
        <f>E8+H8</f>
        <v>0</v>
      </c>
      <c r="J8" s="267"/>
      <c r="K8" s="267"/>
    </row>
    <row r="9" spans="1:11">
      <c r="A9" s="2" t="s">
        <v>161</v>
      </c>
      <c r="B9" s="343" t="s">
        <v>687</v>
      </c>
      <c r="C9" s="344"/>
      <c r="D9" s="344"/>
      <c r="E9" s="344"/>
      <c r="F9" s="344"/>
      <c r="G9" s="344"/>
      <c r="H9" s="344"/>
      <c r="I9" s="344"/>
      <c r="J9" s="266"/>
      <c r="K9" s="266"/>
    </row>
    <row r="10" spans="1:11">
      <c r="A10" s="3" t="s">
        <v>162</v>
      </c>
      <c r="B10" s="9" t="s">
        <v>163</v>
      </c>
      <c r="C10" s="5">
        <v>0</v>
      </c>
      <c r="D10" s="5">
        <v>0</v>
      </c>
      <c r="E10" s="6">
        <f>C10+D10</f>
        <v>0</v>
      </c>
      <c r="F10" s="5">
        <v>0</v>
      </c>
      <c r="G10" s="5">
        <v>0</v>
      </c>
      <c r="H10" s="6">
        <f>F10+G10</f>
        <v>0</v>
      </c>
      <c r="I10" s="6">
        <f>E10+H10</f>
        <v>0</v>
      </c>
      <c r="J10" s="266">
        <v>13</v>
      </c>
      <c r="K10" s="266">
        <v>40</v>
      </c>
    </row>
    <row r="11" spans="1:11" s="268" customFormat="1">
      <c r="A11" s="3"/>
      <c r="B11" s="7" t="s">
        <v>164</v>
      </c>
      <c r="C11" s="8">
        <f>SUM(C10:C10)</f>
        <v>0</v>
      </c>
      <c r="D11" s="8">
        <f>SUM(D10:D10)</f>
        <v>0</v>
      </c>
      <c r="E11" s="8">
        <f>C11+D11</f>
        <v>0</v>
      </c>
      <c r="F11" s="8">
        <f>SUM(F10:F10)</f>
        <v>0</v>
      </c>
      <c r="G11" s="8">
        <f>SUM(G10:G10)</f>
        <v>0</v>
      </c>
      <c r="H11" s="8">
        <f>F11+G11</f>
        <v>0</v>
      </c>
      <c r="I11" s="8">
        <f>E11+H11</f>
        <v>0</v>
      </c>
      <c r="J11" s="267"/>
      <c r="K11" s="267"/>
    </row>
    <row r="12" spans="1:11">
      <c r="A12" s="2" t="s">
        <v>165</v>
      </c>
      <c r="B12" s="343" t="s">
        <v>689</v>
      </c>
      <c r="C12" s="344"/>
      <c r="D12" s="344"/>
      <c r="E12" s="344"/>
      <c r="F12" s="344"/>
      <c r="G12" s="344"/>
      <c r="H12" s="344"/>
      <c r="I12" s="344"/>
      <c r="J12" s="266"/>
      <c r="K12" s="266"/>
    </row>
    <row r="13" spans="1:11">
      <c r="A13" s="3" t="s">
        <v>166</v>
      </c>
      <c r="B13" s="9" t="s">
        <v>167</v>
      </c>
      <c r="C13" s="5">
        <v>0</v>
      </c>
      <c r="D13" s="5">
        <v>0</v>
      </c>
      <c r="E13" s="6">
        <f t="shared" ref="E13:E18" si="0">C13+D13</f>
        <v>0</v>
      </c>
      <c r="F13" s="5">
        <v>0</v>
      </c>
      <c r="G13" s="5">
        <v>0</v>
      </c>
      <c r="H13" s="6">
        <f t="shared" ref="H13:H18" si="1">F13+G13</f>
        <v>0</v>
      </c>
      <c r="I13" s="6">
        <f t="shared" ref="I13:I18" si="2">E13+H13</f>
        <v>0</v>
      </c>
      <c r="J13" s="266">
        <v>14</v>
      </c>
      <c r="K13" s="266">
        <v>42</v>
      </c>
    </row>
    <row r="14" spans="1:11" ht="25.5">
      <c r="A14" s="3" t="s">
        <v>168</v>
      </c>
      <c r="B14" s="10" t="s">
        <v>690</v>
      </c>
      <c r="C14" s="5">
        <v>0</v>
      </c>
      <c r="D14" s="5">
        <v>0</v>
      </c>
      <c r="E14" s="6">
        <f t="shared" si="0"/>
        <v>0</v>
      </c>
      <c r="F14" s="5">
        <v>0</v>
      </c>
      <c r="G14" s="5">
        <v>0</v>
      </c>
      <c r="H14" s="6">
        <f t="shared" si="1"/>
        <v>0</v>
      </c>
      <c r="I14" s="6">
        <f t="shared" si="2"/>
        <v>0</v>
      </c>
      <c r="J14" s="266">
        <v>14</v>
      </c>
      <c r="K14" s="266">
        <v>43</v>
      </c>
    </row>
    <row r="15" spans="1:11" ht="25.5">
      <c r="A15" s="3" t="s">
        <v>169</v>
      </c>
      <c r="B15" s="10" t="s">
        <v>691</v>
      </c>
      <c r="C15" s="5">
        <v>0</v>
      </c>
      <c r="D15" s="5">
        <v>0</v>
      </c>
      <c r="E15" s="6">
        <f t="shared" si="0"/>
        <v>0</v>
      </c>
      <c r="F15" s="5">
        <v>0</v>
      </c>
      <c r="G15" s="5">
        <v>0</v>
      </c>
      <c r="H15" s="6">
        <f t="shared" si="1"/>
        <v>0</v>
      </c>
      <c r="I15" s="6">
        <f t="shared" si="2"/>
        <v>0</v>
      </c>
      <c r="J15" s="266">
        <v>14</v>
      </c>
      <c r="K15" s="266">
        <v>44</v>
      </c>
    </row>
    <row r="16" spans="1:11">
      <c r="A16" s="3" t="s">
        <v>170</v>
      </c>
      <c r="B16" s="10" t="s">
        <v>171</v>
      </c>
      <c r="C16" s="5">
        <v>0</v>
      </c>
      <c r="D16" s="5">
        <v>0</v>
      </c>
      <c r="E16" s="6">
        <f t="shared" si="0"/>
        <v>0</v>
      </c>
      <c r="F16" s="5">
        <v>0</v>
      </c>
      <c r="G16" s="5">
        <v>0</v>
      </c>
      <c r="H16" s="6">
        <f t="shared" si="1"/>
        <v>0</v>
      </c>
      <c r="I16" s="6">
        <f t="shared" si="2"/>
        <v>0</v>
      </c>
      <c r="J16" s="266">
        <v>14</v>
      </c>
      <c r="K16" s="266">
        <v>45</v>
      </c>
    </row>
    <row r="17" spans="1:11">
      <c r="A17" s="3" t="s">
        <v>172</v>
      </c>
      <c r="B17" s="10" t="s">
        <v>173</v>
      </c>
      <c r="C17" s="5">
        <v>0</v>
      </c>
      <c r="D17" s="5">
        <v>0</v>
      </c>
      <c r="E17" s="6">
        <f t="shared" si="0"/>
        <v>0</v>
      </c>
      <c r="F17" s="5">
        <v>0</v>
      </c>
      <c r="G17" s="5">
        <v>0</v>
      </c>
      <c r="H17" s="6">
        <f t="shared" si="1"/>
        <v>0</v>
      </c>
      <c r="I17" s="6">
        <f t="shared" si="2"/>
        <v>0</v>
      </c>
      <c r="J17" s="266">
        <v>14</v>
      </c>
      <c r="K17" s="266">
        <v>46</v>
      </c>
    </row>
    <row r="18" spans="1:11" s="268" customFormat="1">
      <c r="A18" s="3"/>
      <c r="B18" s="7" t="s">
        <v>174</v>
      </c>
      <c r="C18" s="8">
        <f>SUM(C13:C17)</f>
        <v>0</v>
      </c>
      <c r="D18" s="8">
        <f>SUM(D13:D17)</f>
        <v>0</v>
      </c>
      <c r="E18" s="8">
        <f t="shared" si="0"/>
        <v>0</v>
      </c>
      <c r="F18" s="8">
        <f>SUM(F13:F17)</f>
        <v>0</v>
      </c>
      <c r="G18" s="8">
        <f>SUM(G13:G17)</f>
        <v>0</v>
      </c>
      <c r="H18" s="8">
        <f t="shared" si="1"/>
        <v>0</v>
      </c>
      <c r="I18" s="8">
        <f t="shared" si="2"/>
        <v>0</v>
      </c>
      <c r="J18" s="267"/>
      <c r="K18" s="267"/>
    </row>
    <row r="19" spans="1:11">
      <c r="A19" s="2" t="s">
        <v>175</v>
      </c>
      <c r="B19" s="343" t="s">
        <v>688</v>
      </c>
      <c r="C19" s="344"/>
      <c r="D19" s="344"/>
      <c r="E19" s="344"/>
      <c r="F19" s="344"/>
      <c r="G19" s="344"/>
      <c r="H19" s="344"/>
      <c r="I19" s="344"/>
      <c r="J19" s="266"/>
      <c r="K19" s="266"/>
    </row>
    <row r="20" spans="1:11">
      <c r="A20" s="3" t="s">
        <v>176</v>
      </c>
      <c r="B20" s="4" t="s">
        <v>177</v>
      </c>
      <c r="C20" s="5">
        <v>0</v>
      </c>
      <c r="D20" s="5">
        <v>0</v>
      </c>
      <c r="E20" s="6">
        <f t="shared" ref="E20:E25" si="3">C20+D20</f>
        <v>0</v>
      </c>
      <c r="F20" s="5">
        <v>0</v>
      </c>
      <c r="G20" s="5">
        <v>0</v>
      </c>
      <c r="H20" s="6">
        <f>F20+G20</f>
        <v>0</v>
      </c>
      <c r="I20" s="6">
        <f>E20+H20</f>
        <v>0</v>
      </c>
      <c r="J20" s="266">
        <v>15</v>
      </c>
      <c r="K20" s="266">
        <v>53</v>
      </c>
    </row>
    <row r="21" spans="1:11">
      <c r="A21" s="3" t="s">
        <v>178</v>
      </c>
      <c r="B21" s="4" t="s">
        <v>179</v>
      </c>
      <c r="C21" s="11">
        <f>C22+C23</f>
        <v>0</v>
      </c>
      <c r="D21" s="11">
        <f>D22+D23</f>
        <v>0</v>
      </c>
      <c r="E21" s="6">
        <f t="shared" si="3"/>
        <v>0</v>
      </c>
      <c r="F21" s="11">
        <f>F22+F23</f>
        <v>0</v>
      </c>
      <c r="G21" s="11">
        <f>G22+G23</f>
        <v>0</v>
      </c>
      <c r="H21" s="6">
        <f>F21+G21</f>
        <v>0</v>
      </c>
      <c r="I21" s="6">
        <f t="shared" ref="I21:I25" si="4">E21+H21</f>
        <v>0</v>
      </c>
      <c r="J21" s="266">
        <v>15</v>
      </c>
      <c r="K21" s="266">
        <v>54</v>
      </c>
    </row>
    <row r="22" spans="1:11" ht="25.5">
      <c r="A22" s="3" t="s">
        <v>180</v>
      </c>
      <c r="B22" s="4" t="s">
        <v>181</v>
      </c>
      <c r="C22" s="5">
        <v>0</v>
      </c>
      <c r="D22" s="5">
        <v>0</v>
      </c>
      <c r="E22" s="6">
        <f t="shared" si="3"/>
        <v>0</v>
      </c>
      <c r="F22" s="5">
        <v>0</v>
      </c>
      <c r="G22" s="5">
        <v>0</v>
      </c>
      <c r="H22" s="6">
        <f t="shared" ref="H22:H25" si="5">F22+G22</f>
        <v>0</v>
      </c>
      <c r="I22" s="6">
        <f t="shared" si="4"/>
        <v>0</v>
      </c>
      <c r="J22" s="266">
        <v>15</v>
      </c>
      <c r="K22" s="266">
        <v>54</v>
      </c>
    </row>
    <row r="23" spans="1:11" ht="25.5">
      <c r="A23" s="3" t="s">
        <v>182</v>
      </c>
      <c r="B23" s="4" t="s">
        <v>183</v>
      </c>
      <c r="C23" s="5">
        <v>0</v>
      </c>
      <c r="D23" s="5">
        <v>0</v>
      </c>
      <c r="E23" s="6">
        <f t="shared" si="3"/>
        <v>0</v>
      </c>
      <c r="F23" s="5">
        <v>0</v>
      </c>
      <c r="G23" s="5">
        <v>0</v>
      </c>
      <c r="H23" s="6">
        <f t="shared" si="5"/>
        <v>0</v>
      </c>
      <c r="I23" s="6">
        <f t="shared" si="4"/>
        <v>0</v>
      </c>
      <c r="J23" s="266">
        <v>15</v>
      </c>
      <c r="K23" s="266">
        <v>54</v>
      </c>
    </row>
    <row r="24" spans="1:11">
      <c r="A24" s="3" t="s">
        <v>184</v>
      </c>
      <c r="B24" s="4" t="s">
        <v>185</v>
      </c>
      <c r="C24" s="5">
        <v>0</v>
      </c>
      <c r="D24" s="5">
        <v>0</v>
      </c>
      <c r="E24" s="6">
        <f t="shared" si="3"/>
        <v>0</v>
      </c>
      <c r="F24" s="5">
        <v>0</v>
      </c>
      <c r="G24" s="5">
        <v>0</v>
      </c>
      <c r="H24" s="6">
        <f t="shared" si="5"/>
        <v>0</v>
      </c>
      <c r="I24" s="6">
        <f t="shared" si="4"/>
        <v>0</v>
      </c>
      <c r="J24" s="266">
        <v>15</v>
      </c>
      <c r="K24" s="266">
        <v>55</v>
      </c>
    </row>
    <row r="25" spans="1:11" s="268" customFormat="1">
      <c r="A25" s="3"/>
      <c r="B25" s="7" t="s">
        <v>186</v>
      </c>
      <c r="C25" s="8">
        <f>C20+C21+C24</f>
        <v>0</v>
      </c>
      <c r="D25" s="8">
        <f>D20+D21+D24</f>
        <v>0</v>
      </c>
      <c r="E25" s="8">
        <f t="shared" si="3"/>
        <v>0</v>
      </c>
      <c r="F25" s="8">
        <f>F20+F21+F24</f>
        <v>0</v>
      </c>
      <c r="G25" s="8">
        <f>G20+G21+G24</f>
        <v>0</v>
      </c>
      <c r="H25" s="8">
        <f t="shared" si="5"/>
        <v>0</v>
      </c>
      <c r="I25" s="8">
        <f t="shared" si="4"/>
        <v>0</v>
      </c>
      <c r="J25" s="267"/>
      <c r="K25" s="267"/>
    </row>
    <row r="26" spans="1:11">
      <c r="A26" s="2" t="s">
        <v>187</v>
      </c>
      <c r="B26" s="343" t="s">
        <v>692</v>
      </c>
      <c r="C26" s="344"/>
      <c r="D26" s="344"/>
      <c r="E26" s="344"/>
      <c r="F26" s="344"/>
      <c r="G26" s="344"/>
      <c r="H26" s="344"/>
      <c r="I26" s="344"/>
      <c r="J26" s="266"/>
      <c r="K26" s="266"/>
    </row>
    <row r="27" spans="1:11">
      <c r="A27" s="3" t="s">
        <v>188</v>
      </c>
      <c r="B27" s="4" t="s">
        <v>693</v>
      </c>
      <c r="C27" s="88">
        <f>C28+C29</f>
        <v>0</v>
      </c>
      <c r="D27" s="88">
        <f>D28+D29</f>
        <v>0</v>
      </c>
      <c r="E27" s="6">
        <f>C27+D27</f>
        <v>0</v>
      </c>
      <c r="F27" s="88">
        <f>F28+F29</f>
        <v>0</v>
      </c>
      <c r="G27" s="88">
        <f>G28+G29</f>
        <v>0</v>
      </c>
      <c r="H27" s="6">
        <f>F27+G27</f>
        <v>0</v>
      </c>
      <c r="I27" s="6">
        <f>E27+H27</f>
        <v>0</v>
      </c>
      <c r="J27" s="269"/>
      <c r="K27" s="266"/>
    </row>
    <row r="28" spans="1:11" ht="25.5">
      <c r="A28" s="3" t="s">
        <v>265</v>
      </c>
      <c r="B28" s="4" t="s">
        <v>694</v>
      </c>
      <c r="C28" s="5">
        <v>0</v>
      </c>
      <c r="D28" s="5">
        <v>0</v>
      </c>
      <c r="E28" s="6">
        <f>C28+D28</f>
        <v>0</v>
      </c>
      <c r="F28" s="5">
        <v>0</v>
      </c>
      <c r="G28" s="5">
        <v>0</v>
      </c>
      <c r="H28" s="6">
        <f>F28+G28</f>
        <v>0</v>
      </c>
      <c r="I28" s="6">
        <f t="shared" ref="I28:I31" si="6">E28+H28</f>
        <v>0</v>
      </c>
      <c r="J28" s="269">
        <v>16</v>
      </c>
      <c r="K28" s="266">
        <v>57</v>
      </c>
    </row>
    <row r="29" spans="1:11">
      <c r="A29" s="3" t="s">
        <v>266</v>
      </c>
      <c r="B29" s="4" t="s">
        <v>695</v>
      </c>
      <c r="C29" s="5">
        <v>0</v>
      </c>
      <c r="D29" s="5">
        <v>0</v>
      </c>
      <c r="E29" s="6">
        <f t="shared" ref="E29:E30" si="7">C29+D29</f>
        <v>0</v>
      </c>
      <c r="F29" s="5">
        <v>0</v>
      </c>
      <c r="G29" s="5">
        <v>0</v>
      </c>
      <c r="H29" s="6">
        <f t="shared" ref="H29:H31" si="8">F29+G29</f>
        <v>0</v>
      </c>
      <c r="I29" s="6">
        <f t="shared" si="6"/>
        <v>0</v>
      </c>
      <c r="J29" s="269">
        <v>16</v>
      </c>
      <c r="K29" s="266">
        <v>58</v>
      </c>
    </row>
    <row r="30" spans="1:11" s="462" customFormat="1">
      <c r="A30" s="457" t="s">
        <v>267</v>
      </c>
      <c r="B30" s="458" t="s">
        <v>696</v>
      </c>
      <c r="C30" s="459">
        <v>0</v>
      </c>
      <c r="D30" s="459">
        <v>0</v>
      </c>
      <c r="E30" s="460">
        <f t="shared" si="7"/>
        <v>0</v>
      </c>
      <c r="F30" s="459">
        <v>0</v>
      </c>
      <c r="G30" s="459">
        <v>0</v>
      </c>
      <c r="H30" s="460">
        <f t="shared" si="8"/>
        <v>0</v>
      </c>
      <c r="I30" s="460">
        <f t="shared" si="6"/>
        <v>0</v>
      </c>
      <c r="J30" s="461">
        <v>17</v>
      </c>
      <c r="K30" s="461">
        <v>59</v>
      </c>
    </row>
    <row r="31" spans="1:11" ht="38.25">
      <c r="A31" s="3" t="s">
        <v>268</v>
      </c>
      <c r="B31" s="4" t="s">
        <v>697</v>
      </c>
      <c r="C31" s="5">
        <v>0</v>
      </c>
      <c r="D31" s="5">
        <v>0</v>
      </c>
      <c r="E31" s="6">
        <f>C31+D31</f>
        <v>0</v>
      </c>
      <c r="F31" s="5">
        <v>0</v>
      </c>
      <c r="G31" s="5">
        <v>0</v>
      </c>
      <c r="H31" s="6">
        <f t="shared" si="8"/>
        <v>0</v>
      </c>
      <c r="I31" s="6">
        <f t="shared" si="6"/>
        <v>0</v>
      </c>
      <c r="J31" s="266">
        <v>18</v>
      </c>
      <c r="K31" s="266">
        <v>60</v>
      </c>
    </row>
    <row r="32" spans="1:11" s="268" customFormat="1">
      <c r="A32" s="3"/>
      <c r="B32" s="7" t="s">
        <v>189</v>
      </c>
      <c r="C32" s="8">
        <f>SUM(C28:C31)</f>
        <v>0</v>
      </c>
      <c r="D32" s="8">
        <f>SUM(D28:D31)</f>
        <v>0</v>
      </c>
      <c r="E32" s="8">
        <f>C32+D32</f>
        <v>0</v>
      </c>
      <c r="F32" s="8">
        <f>SUM(F28:F31)</f>
        <v>0</v>
      </c>
      <c r="G32" s="8">
        <f>SUM(G28:G31)</f>
        <v>0</v>
      </c>
      <c r="H32" s="8">
        <f>F32+G32</f>
        <v>0</v>
      </c>
      <c r="I32" s="8">
        <f>E32+H32</f>
        <v>0</v>
      </c>
      <c r="J32" s="267"/>
      <c r="K32" s="267"/>
    </row>
    <row r="33" spans="1:11">
      <c r="A33" s="2" t="s">
        <v>190</v>
      </c>
      <c r="B33" s="343" t="s">
        <v>698</v>
      </c>
      <c r="C33" s="344"/>
      <c r="D33" s="344"/>
      <c r="E33" s="344"/>
      <c r="F33" s="344"/>
      <c r="G33" s="344"/>
      <c r="H33" s="344"/>
      <c r="I33" s="344"/>
      <c r="J33" s="266"/>
      <c r="K33" s="266"/>
    </row>
    <row r="34" spans="1:11" ht="25.5">
      <c r="A34" s="3" t="s">
        <v>191</v>
      </c>
      <c r="B34" s="10" t="s">
        <v>701</v>
      </c>
      <c r="C34" s="5">
        <v>0</v>
      </c>
      <c r="D34" s="5">
        <v>0</v>
      </c>
      <c r="E34" s="6">
        <f>C34+D34</f>
        <v>0</v>
      </c>
      <c r="F34" s="5">
        <v>0</v>
      </c>
      <c r="G34" s="5">
        <v>0</v>
      </c>
      <c r="H34" s="6">
        <f>F34+G34</f>
        <v>0</v>
      </c>
      <c r="I34" s="6">
        <f>E34+H34</f>
        <v>0</v>
      </c>
      <c r="J34" s="266">
        <v>8</v>
      </c>
      <c r="K34" s="266">
        <v>17</v>
      </c>
    </row>
    <row r="35" spans="1:11" s="268" customFormat="1">
      <c r="A35" s="12"/>
      <c r="B35" s="7" t="s">
        <v>192</v>
      </c>
      <c r="C35" s="8">
        <f>SUM(C34:C34)</f>
        <v>0</v>
      </c>
      <c r="D35" s="8">
        <f>SUM(D34:D34)</f>
        <v>0</v>
      </c>
      <c r="E35" s="8">
        <f>C35+D35</f>
        <v>0</v>
      </c>
      <c r="F35" s="8">
        <f>SUM(F34:F34)</f>
        <v>0</v>
      </c>
      <c r="G35" s="8">
        <f>SUM(G34:G34)</f>
        <v>0</v>
      </c>
      <c r="H35" s="8">
        <f>F35+G35</f>
        <v>0</v>
      </c>
      <c r="I35" s="8">
        <f>E35+H35</f>
        <v>0</v>
      </c>
      <c r="J35" s="267"/>
      <c r="K35" s="267"/>
    </row>
    <row r="36" spans="1:11" s="271" customFormat="1">
      <c r="A36" s="13" t="s">
        <v>193</v>
      </c>
      <c r="B36" s="343" t="s">
        <v>699</v>
      </c>
      <c r="C36" s="344"/>
      <c r="D36" s="344"/>
      <c r="E36" s="344"/>
      <c r="F36" s="344"/>
      <c r="G36" s="344"/>
      <c r="H36" s="344"/>
      <c r="I36" s="344"/>
      <c r="J36" s="270"/>
      <c r="K36" s="270"/>
    </row>
    <row r="37" spans="1:11">
      <c r="A37" s="3" t="s">
        <v>195</v>
      </c>
      <c r="B37" s="10" t="s">
        <v>194</v>
      </c>
      <c r="C37" s="5">
        <v>0</v>
      </c>
      <c r="D37" s="5">
        <v>0</v>
      </c>
      <c r="E37" s="6">
        <f>C37+D37</f>
        <v>0</v>
      </c>
      <c r="F37" s="5">
        <v>0</v>
      </c>
      <c r="G37" s="5">
        <v>0</v>
      </c>
      <c r="H37" s="6">
        <f>F37+G37</f>
        <v>0</v>
      </c>
      <c r="I37" s="6">
        <f>E37+H37</f>
        <v>0</v>
      </c>
      <c r="J37" s="266">
        <v>7</v>
      </c>
      <c r="K37" s="266">
        <v>15</v>
      </c>
    </row>
    <row r="38" spans="1:11" s="268" customFormat="1">
      <c r="A38" s="3"/>
      <c r="B38" s="7" t="s">
        <v>196</v>
      </c>
      <c r="C38" s="8">
        <f>C37</f>
        <v>0</v>
      </c>
      <c r="D38" s="8">
        <f>D37</f>
        <v>0</v>
      </c>
      <c r="E38" s="8">
        <f>C38+D38</f>
        <v>0</v>
      </c>
      <c r="F38" s="8">
        <f>F37</f>
        <v>0</v>
      </c>
      <c r="G38" s="8">
        <f>G37</f>
        <v>0</v>
      </c>
      <c r="H38" s="8">
        <f>F38+G38</f>
        <v>0</v>
      </c>
      <c r="I38" s="8">
        <f>E38+H38</f>
        <v>0</v>
      </c>
      <c r="J38" s="267"/>
      <c r="K38" s="267"/>
    </row>
    <row r="39" spans="1:11" s="268" customFormat="1" ht="25.5">
      <c r="A39" s="13" t="s">
        <v>197</v>
      </c>
      <c r="B39" s="14" t="s">
        <v>700</v>
      </c>
      <c r="C39" s="8"/>
      <c r="D39" s="8"/>
      <c r="E39" s="8"/>
      <c r="F39" s="8"/>
      <c r="G39" s="8"/>
      <c r="H39" s="8"/>
      <c r="I39" s="8"/>
      <c r="J39" s="267"/>
      <c r="K39" s="267"/>
    </row>
    <row r="40" spans="1:11" s="268" customFormat="1" ht="25.5">
      <c r="A40" s="3" t="s">
        <v>229</v>
      </c>
      <c r="B40" s="86" t="s">
        <v>256</v>
      </c>
      <c r="C40" s="5">
        <v>0</v>
      </c>
      <c r="D40" s="5">
        <v>0</v>
      </c>
      <c r="E40" s="6">
        <f t="shared" ref="E40:E50" si="9">C40+D40</f>
        <v>0</v>
      </c>
      <c r="F40" s="5">
        <v>0</v>
      </c>
      <c r="G40" s="5">
        <v>0</v>
      </c>
      <c r="H40" s="6">
        <f>F40+G40</f>
        <v>0</v>
      </c>
      <c r="I40" s="6">
        <f t="shared" ref="I40:I46" si="10">E40+H40</f>
        <v>0</v>
      </c>
      <c r="J40" s="266">
        <v>29</v>
      </c>
      <c r="K40" s="266">
        <v>104</v>
      </c>
    </row>
    <row r="41" spans="1:11" s="268" customFormat="1">
      <c r="A41" s="3" t="s">
        <v>243</v>
      </c>
      <c r="B41" s="86" t="s">
        <v>257</v>
      </c>
      <c r="C41" s="5">
        <v>0</v>
      </c>
      <c r="D41" s="5">
        <v>0</v>
      </c>
      <c r="E41" s="6">
        <f t="shared" si="9"/>
        <v>0</v>
      </c>
      <c r="F41" s="5">
        <v>0</v>
      </c>
      <c r="G41" s="5">
        <v>0</v>
      </c>
      <c r="H41" s="6">
        <f t="shared" ref="H41:H48" si="11">F41+G41</f>
        <v>0</v>
      </c>
      <c r="I41" s="6">
        <f t="shared" si="10"/>
        <v>0</v>
      </c>
      <c r="J41" s="266">
        <v>29</v>
      </c>
      <c r="K41" s="266">
        <v>108</v>
      </c>
    </row>
    <row r="42" spans="1:11" s="268" customFormat="1" ht="25.5">
      <c r="A42" s="3" t="s">
        <v>244</v>
      </c>
      <c r="B42" s="86" t="s">
        <v>258</v>
      </c>
      <c r="C42" s="5">
        <v>0</v>
      </c>
      <c r="D42" s="5">
        <v>0</v>
      </c>
      <c r="E42" s="6">
        <f t="shared" si="9"/>
        <v>0</v>
      </c>
      <c r="F42" s="5">
        <v>0</v>
      </c>
      <c r="G42" s="5">
        <v>0</v>
      </c>
      <c r="H42" s="6">
        <f t="shared" si="11"/>
        <v>0</v>
      </c>
      <c r="I42" s="6">
        <f t="shared" si="10"/>
        <v>0</v>
      </c>
      <c r="J42" s="266">
        <v>29</v>
      </c>
      <c r="K42" s="266">
        <v>109</v>
      </c>
    </row>
    <row r="43" spans="1:11" s="268" customFormat="1" ht="25.5">
      <c r="A43" s="3" t="s">
        <v>245</v>
      </c>
      <c r="B43" s="86" t="s">
        <v>259</v>
      </c>
      <c r="C43" s="5">
        <v>0</v>
      </c>
      <c r="D43" s="5">
        <v>0</v>
      </c>
      <c r="E43" s="6">
        <f t="shared" si="9"/>
        <v>0</v>
      </c>
      <c r="F43" s="5">
        <v>0</v>
      </c>
      <c r="G43" s="5">
        <v>0</v>
      </c>
      <c r="H43" s="6">
        <f t="shared" si="11"/>
        <v>0</v>
      </c>
      <c r="I43" s="6">
        <f t="shared" si="10"/>
        <v>0</v>
      </c>
      <c r="J43" s="266">
        <v>29</v>
      </c>
      <c r="K43" s="266">
        <v>110</v>
      </c>
    </row>
    <row r="44" spans="1:11" s="268" customFormat="1" ht="25.5">
      <c r="A44" s="3" t="s">
        <v>246</v>
      </c>
      <c r="B44" s="86" t="s">
        <v>261</v>
      </c>
      <c r="C44" s="5">
        <v>0</v>
      </c>
      <c r="D44" s="5">
        <v>0</v>
      </c>
      <c r="E44" s="6">
        <f t="shared" si="9"/>
        <v>0</v>
      </c>
      <c r="F44" s="5">
        <v>0</v>
      </c>
      <c r="G44" s="5">
        <v>0</v>
      </c>
      <c r="H44" s="6">
        <f t="shared" si="11"/>
        <v>0</v>
      </c>
      <c r="I44" s="6">
        <f t="shared" si="10"/>
        <v>0</v>
      </c>
      <c r="J44" s="266">
        <v>29</v>
      </c>
      <c r="K44" s="266">
        <v>111</v>
      </c>
    </row>
    <row r="45" spans="1:11" s="268" customFormat="1" ht="25.5">
      <c r="A45" s="3" t="s">
        <v>247</v>
      </c>
      <c r="B45" s="86" t="s">
        <v>260</v>
      </c>
      <c r="C45" s="5">
        <v>0</v>
      </c>
      <c r="D45" s="5">
        <v>0</v>
      </c>
      <c r="E45" s="6">
        <f t="shared" si="9"/>
        <v>0</v>
      </c>
      <c r="F45" s="5">
        <v>0</v>
      </c>
      <c r="G45" s="5">
        <v>0</v>
      </c>
      <c r="H45" s="6">
        <f t="shared" si="11"/>
        <v>0</v>
      </c>
      <c r="I45" s="6">
        <f t="shared" si="10"/>
        <v>0</v>
      </c>
      <c r="J45" s="266">
        <v>29</v>
      </c>
      <c r="K45" s="266">
        <v>112</v>
      </c>
    </row>
    <row r="46" spans="1:11" s="268" customFormat="1">
      <c r="A46" s="3" t="s">
        <v>248</v>
      </c>
      <c r="B46" s="86" t="s">
        <v>262</v>
      </c>
      <c r="C46" s="5">
        <v>0</v>
      </c>
      <c r="D46" s="5">
        <v>0</v>
      </c>
      <c r="E46" s="6">
        <f t="shared" si="9"/>
        <v>0</v>
      </c>
      <c r="F46" s="5">
        <v>0</v>
      </c>
      <c r="G46" s="5">
        <v>0</v>
      </c>
      <c r="H46" s="6">
        <f t="shared" si="11"/>
        <v>0</v>
      </c>
      <c r="I46" s="6">
        <f t="shared" si="10"/>
        <v>0</v>
      </c>
      <c r="J46" s="266">
        <v>29</v>
      </c>
      <c r="K46" s="266">
        <v>113</v>
      </c>
    </row>
    <row r="47" spans="1:11" s="268" customFormat="1">
      <c r="A47" s="3" t="s">
        <v>249</v>
      </c>
      <c r="B47" s="86" t="s">
        <v>255</v>
      </c>
      <c r="C47" s="5">
        <v>0</v>
      </c>
      <c r="D47" s="5">
        <v>0</v>
      </c>
      <c r="E47" s="6">
        <f t="shared" ref="E47" si="12">C47+D47</f>
        <v>0</v>
      </c>
      <c r="F47" s="5">
        <v>0</v>
      </c>
      <c r="G47" s="5">
        <v>0</v>
      </c>
      <c r="H47" s="6">
        <f t="shared" si="11"/>
        <v>0</v>
      </c>
      <c r="I47" s="6">
        <f t="shared" ref="I47:I50" si="13">E47+H47</f>
        <v>0</v>
      </c>
      <c r="J47" s="266">
        <v>29</v>
      </c>
      <c r="K47" s="266">
        <v>114</v>
      </c>
    </row>
    <row r="48" spans="1:11" s="268" customFormat="1">
      <c r="A48" s="3" t="s">
        <v>250</v>
      </c>
      <c r="B48" s="86" t="s">
        <v>254</v>
      </c>
      <c r="C48" s="5">
        <v>0</v>
      </c>
      <c r="D48" s="5">
        <v>0</v>
      </c>
      <c r="E48" s="6">
        <f t="shared" si="9"/>
        <v>0</v>
      </c>
      <c r="F48" s="5">
        <v>0</v>
      </c>
      <c r="G48" s="5">
        <v>0</v>
      </c>
      <c r="H48" s="6">
        <f t="shared" si="11"/>
        <v>0</v>
      </c>
      <c r="I48" s="6">
        <f t="shared" si="13"/>
        <v>0</v>
      </c>
      <c r="J48" s="266">
        <v>29</v>
      </c>
      <c r="K48" s="266">
        <v>115</v>
      </c>
    </row>
    <row r="49" spans="1:11" s="268" customFormat="1">
      <c r="A49" s="3" t="s">
        <v>251</v>
      </c>
      <c r="B49" s="86" t="s">
        <v>253</v>
      </c>
      <c r="C49" s="5">
        <v>0</v>
      </c>
      <c r="D49" s="5">
        <v>0</v>
      </c>
      <c r="E49" s="6">
        <f t="shared" si="9"/>
        <v>0</v>
      </c>
      <c r="F49" s="5">
        <v>0</v>
      </c>
      <c r="G49" s="5">
        <v>0</v>
      </c>
      <c r="H49" s="6">
        <f t="shared" ref="H49" si="14">F49+G49</f>
        <v>0</v>
      </c>
      <c r="I49" s="6">
        <f t="shared" si="13"/>
        <v>0</v>
      </c>
      <c r="J49" s="266">
        <v>29</v>
      </c>
      <c r="K49" s="266">
        <v>122</v>
      </c>
    </row>
    <row r="50" spans="1:11" s="268" customFormat="1" ht="36.75" customHeight="1">
      <c r="A50" s="3" t="s">
        <v>252</v>
      </c>
      <c r="B50" s="10" t="s">
        <v>702</v>
      </c>
      <c r="C50" s="5">
        <v>0</v>
      </c>
      <c r="D50" s="5">
        <v>0</v>
      </c>
      <c r="E50" s="6">
        <f t="shared" si="9"/>
        <v>0</v>
      </c>
      <c r="F50" s="5">
        <v>0</v>
      </c>
      <c r="G50" s="5">
        <v>0</v>
      </c>
      <c r="H50" s="6">
        <f>F50+G50</f>
        <v>0</v>
      </c>
      <c r="I50" s="6">
        <f t="shared" si="13"/>
        <v>0</v>
      </c>
      <c r="J50" s="266">
        <v>25</v>
      </c>
      <c r="K50" s="266">
        <v>87</v>
      </c>
    </row>
    <row r="51" spans="1:11" s="268" customFormat="1">
      <c r="A51" s="3"/>
      <c r="B51" s="7" t="s">
        <v>198</v>
      </c>
      <c r="C51" s="8">
        <f>SUM(C40:C50)</f>
        <v>0</v>
      </c>
      <c r="D51" s="8">
        <f>SUM(D40:D50)</f>
        <v>0</v>
      </c>
      <c r="E51" s="8">
        <f>C51+D51</f>
        <v>0</v>
      </c>
      <c r="F51" s="8">
        <f>SUM(F40:F50)</f>
        <v>0</v>
      </c>
      <c r="G51" s="8">
        <f>SUM(G40:G50)</f>
        <v>0</v>
      </c>
      <c r="H51" s="8">
        <f>F51+G51</f>
        <v>0</v>
      </c>
      <c r="I51" s="8">
        <f>E51+H51</f>
        <v>0</v>
      </c>
      <c r="J51" s="267"/>
      <c r="K51" s="267"/>
    </row>
    <row r="52" spans="1:11" s="342" customFormat="1" ht="15">
      <c r="A52" s="3"/>
      <c r="B52" s="340" t="s">
        <v>703</v>
      </c>
      <c r="C52" s="8">
        <f>C51+C38+C35+C30+C18</f>
        <v>0</v>
      </c>
      <c r="D52" s="8">
        <f t="shared" ref="D52:I52" si="15">D51+D38+D35+D30+D18</f>
        <v>0</v>
      </c>
      <c r="E52" s="8">
        <f t="shared" si="15"/>
        <v>0</v>
      </c>
      <c r="F52" s="8">
        <f t="shared" si="15"/>
        <v>0</v>
      </c>
      <c r="G52" s="8">
        <f t="shared" si="15"/>
        <v>0</v>
      </c>
      <c r="H52" s="8">
        <f t="shared" si="15"/>
        <v>0</v>
      </c>
      <c r="I52" s="8">
        <f t="shared" si="15"/>
        <v>0</v>
      </c>
      <c r="J52" s="341"/>
      <c r="K52" s="341"/>
    </row>
    <row r="53" spans="1:11" s="342" customFormat="1" ht="15">
      <c r="A53" s="3"/>
      <c r="B53" s="340" t="s">
        <v>704</v>
      </c>
      <c r="C53" s="8">
        <f>C31+C29+C28+C27+C25+C11+C8</f>
        <v>0</v>
      </c>
      <c r="D53" s="8">
        <f t="shared" ref="D53:I53" si="16">D31+D29+D28+D27+D25+D11+D8</f>
        <v>0</v>
      </c>
      <c r="E53" s="8">
        <f t="shared" si="16"/>
        <v>0</v>
      </c>
      <c r="F53" s="8">
        <f t="shared" si="16"/>
        <v>0</v>
      </c>
      <c r="G53" s="8">
        <f t="shared" si="16"/>
        <v>0</v>
      </c>
      <c r="H53" s="8">
        <f t="shared" si="16"/>
        <v>0</v>
      </c>
      <c r="I53" s="8">
        <f t="shared" si="16"/>
        <v>0</v>
      </c>
      <c r="J53" s="341"/>
      <c r="K53" s="341"/>
    </row>
    <row r="54" spans="1:11" s="268" customFormat="1">
      <c r="A54" s="3"/>
      <c r="B54" s="7" t="s">
        <v>199</v>
      </c>
      <c r="C54" s="8">
        <f>C51+C38+C35+C32+C25+C18+C11+C8</f>
        <v>0</v>
      </c>
      <c r="D54" s="8">
        <f t="shared" ref="D54:I54" si="17">D51+D38+D35+D32+D25+D18+D11+D8</f>
        <v>0</v>
      </c>
      <c r="E54" s="8">
        <f t="shared" si="17"/>
        <v>0</v>
      </c>
      <c r="F54" s="8">
        <f t="shared" si="17"/>
        <v>0</v>
      </c>
      <c r="G54" s="8">
        <f t="shared" si="17"/>
        <v>0</v>
      </c>
      <c r="H54" s="8">
        <f t="shared" si="17"/>
        <v>0</v>
      </c>
      <c r="I54" s="8">
        <f t="shared" si="17"/>
        <v>0</v>
      </c>
    </row>
    <row r="55" spans="1:11" s="272" customFormat="1">
      <c r="A55" s="15"/>
      <c r="B55" s="16"/>
      <c r="C55" s="17"/>
      <c r="D55" s="17"/>
      <c r="E55" s="17"/>
      <c r="F55" s="17"/>
      <c r="G55" s="17"/>
      <c r="H55" s="17"/>
      <c r="I55" s="17"/>
    </row>
    <row r="56" spans="1:11">
      <c r="A56" s="18"/>
      <c r="B56" s="19"/>
      <c r="C56" s="17"/>
      <c r="D56" s="17"/>
      <c r="E56" s="17"/>
      <c r="F56" s="17"/>
      <c r="G56" s="17"/>
      <c r="H56" s="17"/>
      <c r="I56" s="17"/>
    </row>
    <row r="57" spans="1:11">
      <c r="A57" s="20" t="s">
        <v>200</v>
      </c>
      <c r="B57" s="21" t="s">
        <v>201</v>
      </c>
      <c r="C57" s="22" t="s">
        <v>202</v>
      </c>
      <c r="D57" s="17"/>
      <c r="E57" s="17"/>
      <c r="F57" s="17"/>
      <c r="G57" s="17"/>
      <c r="H57" s="17"/>
      <c r="I57" s="17"/>
    </row>
    <row r="58" spans="1:11">
      <c r="A58" s="23" t="s">
        <v>203</v>
      </c>
      <c r="B58" s="20" t="s">
        <v>204</v>
      </c>
      <c r="C58" s="24">
        <f>I54</f>
        <v>0</v>
      </c>
      <c r="D58" s="17"/>
      <c r="E58" s="17"/>
      <c r="F58" s="17"/>
      <c r="G58" s="17"/>
      <c r="H58" s="17"/>
      <c r="I58" s="17"/>
    </row>
    <row r="59" spans="1:11">
      <c r="A59" s="23" t="s">
        <v>205</v>
      </c>
      <c r="B59" s="23" t="s">
        <v>206</v>
      </c>
      <c r="C59" s="25">
        <f>H54</f>
        <v>0</v>
      </c>
      <c r="D59" s="17"/>
      <c r="E59" s="17"/>
      <c r="F59" s="17"/>
      <c r="G59" s="17"/>
      <c r="H59" s="17"/>
      <c r="I59" s="17"/>
    </row>
    <row r="60" spans="1:11">
      <c r="A60" s="23" t="s">
        <v>207</v>
      </c>
      <c r="B60" s="23" t="s">
        <v>208</v>
      </c>
      <c r="C60" s="25">
        <f>E54</f>
        <v>0</v>
      </c>
      <c r="D60" s="26"/>
      <c r="E60" s="26"/>
      <c r="F60" s="17"/>
      <c r="G60" s="17"/>
      <c r="H60" s="26"/>
      <c r="I60" s="26"/>
    </row>
    <row r="61" spans="1:11">
      <c r="A61" s="23" t="s">
        <v>209</v>
      </c>
      <c r="B61" s="20" t="s">
        <v>210</v>
      </c>
      <c r="C61" s="24">
        <f>SUM(C62:C63)</f>
        <v>0</v>
      </c>
      <c r="D61" s="26"/>
      <c r="E61" s="26"/>
      <c r="F61" s="17"/>
      <c r="G61" s="17"/>
      <c r="H61" s="26"/>
      <c r="I61" s="26"/>
    </row>
    <row r="62" spans="1:11" ht="25.5" customHeight="1">
      <c r="A62" s="23" t="s">
        <v>211</v>
      </c>
      <c r="B62" s="23" t="s">
        <v>212</v>
      </c>
      <c r="C62" s="27">
        <f>C67+C69</f>
        <v>0</v>
      </c>
      <c r="D62" s="345" t="s">
        <v>269</v>
      </c>
      <c r="E62" s="346"/>
      <c r="F62" s="346"/>
      <c r="G62" s="346"/>
      <c r="H62" s="346"/>
      <c r="I62" s="346"/>
    </row>
    <row r="63" spans="1:11" ht="25.5">
      <c r="A63" s="23" t="s">
        <v>213</v>
      </c>
      <c r="B63" s="23" t="s">
        <v>214</v>
      </c>
      <c r="C63" s="25">
        <f>H54</f>
        <v>0</v>
      </c>
      <c r="D63" s="26"/>
      <c r="E63" s="26"/>
      <c r="F63" s="26"/>
      <c r="G63" s="26"/>
      <c r="H63" s="26"/>
      <c r="I63" s="26"/>
    </row>
    <row r="64" spans="1:11">
      <c r="A64" s="23" t="s">
        <v>215</v>
      </c>
      <c r="B64" s="20" t="s">
        <v>216</v>
      </c>
      <c r="C64" s="24">
        <f>C58-C61</f>
        <v>0</v>
      </c>
      <c r="D64" s="26"/>
      <c r="E64" s="26"/>
      <c r="F64" s="26"/>
      <c r="G64" s="26"/>
      <c r="H64" s="26"/>
      <c r="I64" s="26"/>
    </row>
    <row r="65" spans="1:9">
      <c r="A65" s="28"/>
      <c r="B65" s="23"/>
      <c r="C65" s="25"/>
      <c r="D65" s="17"/>
      <c r="E65" s="17"/>
      <c r="F65" s="17"/>
      <c r="G65" s="17"/>
      <c r="H65" s="17"/>
      <c r="I65" s="17"/>
    </row>
    <row r="66" spans="1:9">
      <c r="A66" s="28"/>
      <c r="B66" s="23" t="s">
        <v>217</v>
      </c>
      <c r="C66" s="24">
        <f>E52</f>
        <v>0</v>
      </c>
      <c r="D66" s="17"/>
      <c r="E66" s="17"/>
      <c r="F66" s="17"/>
      <c r="G66" s="17"/>
      <c r="H66" s="17"/>
      <c r="I66" s="17"/>
    </row>
    <row r="67" spans="1:9" ht="25.5" customHeight="1">
      <c r="A67" s="273"/>
      <c r="B67" s="23" t="s">
        <v>706</v>
      </c>
      <c r="C67" s="29">
        <v>0</v>
      </c>
      <c r="D67" s="345"/>
      <c r="E67" s="346"/>
      <c r="F67" s="346"/>
      <c r="G67" s="346"/>
      <c r="H67" s="346"/>
      <c r="I67" s="346"/>
    </row>
    <row r="68" spans="1:9">
      <c r="A68" s="273"/>
      <c r="B68" s="23" t="s">
        <v>218</v>
      </c>
      <c r="C68" s="24">
        <f>E53</f>
        <v>0</v>
      </c>
    </row>
    <row r="69" spans="1:9" ht="25.5">
      <c r="A69" s="273"/>
      <c r="B69" s="23" t="s">
        <v>705</v>
      </c>
      <c r="C69" s="29">
        <v>0</v>
      </c>
    </row>
    <row r="71" spans="1:9">
      <c r="B71" s="23" t="s">
        <v>681</v>
      </c>
      <c r="C71" s="29">
        <f>C66-C67</f>
        <v>0</v>
      </c>
    </row>
    <row r="72" spans="1:9">
      <c r="B72" s="23" t="s">
        <v>682</v>
      </c>
      <c r="C72" s="29">
        <f>C68-C69</f>
        <v>0</v>
      </c>
    </row>
    <row r="73" spans="1:9">
      <c r="B73" s="20" t="s">
        <v>683</v>
      </c>
      <c r="C73" s="24">
        <f>C71+C72</f>
        <v>0</v>
      </c>
    </row>
  </sheetData>
  <sheetProtection password="F090" sheet="1" objects="1" scenarios="1" formatColumns="0" formatRows="0"/>
  <mergeCells count="17">
    <mergeCell ref="A1:I1"/>
    <mergeCell ref="A3:A4"/>
    <mergeCell ref="B3:B4"/>
    <mergeCell ref="C3:D3"/>
    <mergeCell ref="E3:E4"/>
    <mergeCell ref="F3:G3"/>
    <mergeCell ref="H3:H4"/>
    <mergeCell ref="I3:I4"/>
    <mergeCell ref="B36:I36"/>
    <mergeCell ref="D62:I62"/>
    <mergeCell ref="D67:I67"/>
    <mergeCell ref="B5:I5"/>
    <mergeCell ref="B9:I9"/>
    <mergeCell ref="B12:I12"/>
    <mergeCell ref="B19:I19"/>
    <mergeCell ref="B26:I26"/>
    <mergeCell ref="B33:I33"/>
  </mergeCells>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election activeCell="L11" sqref="L11"/>
    </sheetView>
  </sheetViews>
  <sheetFormatPr defaultColWidth="9.140625" defaultRowHeight="12.75"/>
  <cols>
    <col min="1" max="1" width="6.7109375" style="81" customWidth="1"/>
    <col min="2" max="2" width="65" style="84" customWidth="1"/>
    <col min="3" max="3" width="15.42578125" style="85" customWidth="1"/>
    <col min="4" max="4" width="12.28515625" style="82" customWidth="1"/>
    <col min="5" max="7" width="12.28515625" style="83" customWidth="1"/>
    <col min="8" max="12" width="11.42578125" style="15" customWidth="1"/>
    <col min="13" max="13" width="11.5703125" style="15" customWidth="1"/>
    <col min="14" max="14" width="11.5703125" style="283" customWidth="1"/>
    <col min="15" max="16384" width="9.140625" style="283"/>
  </cols>
  <sheetData>
    <row r="1" spans="1:13" s="276" customFormat="1" ht="15">
      <c r="A1" s="347" t="s">
        <v>313</v>
      </c>
      <c r="B1" s="347"/>
      <c r="C1" s="347"/>
      <c r="D1" s="347"/>
      <c r="E1" s="347"/>
      <c r="F1" s="347"/>
      <c r="G1" s="347"/>
      <c r="H1" s="31"/>
      <c r="I1" s="31"/>
      <c r="J1" s="31"/>
      <c r="K1" s="31"/>
      <c r="L1" s="31"/>
      <c r="M1" s="31"/>
    </row>
    <row r="2" spans="1:13" s="276" customFormat="1">
      <c r="A2" s="365" t="s">
        <v>220</v>
      </c>
      <c r="B2" s="366"/>
      <c r="C2" s="366"/>
      <c r="D2" s="366"/>
      <c r="E2" s="366"/>
      <c r="F2" s="366"/>
      <c r="G2" s="366"/>
      <c r="H2" s="31"/>
      <c r="I2" s="31"/>
      <c r="J2" s="31"/>
      <c r="K2" s="31"/>
      <c r="L2" s="31"/>
      <c r="M2" s="31"/>
    </row>
    <row r="3" spans="1:13" s="276" customFormat="1">
      <c r="A3" s="32"/>
      <c r="B3" s="367"/>
      <c r="C3" s="367"/>
      <c r="D3" s="33"/>
      <c r="E3" s="34"/>
      <c r="F3" s="34"/>
      <c r="G3" s="34"/>
      <c r="H3" s="31"/>
      <c r="I3" s="31"/>
      <c r="J3" s="31"/>
      <c r="K3" s="31"/>
      <c r="L3" s="31"/>
      <c r="M3" s="31"/>
    </row>
    <row r="4" spans="1:13" s="276" customFormat="1">
      <c r="A4" s="368" t="s">
        <v>221</v>
      </c>
      <c r="B4" s="370" t="s">
        <v>222</v>
      </c>
      <c r="C4" s="370" t="s">
        <v>223</v>
      </c>
      <c r="D4" s="370" t="s">
        <v>224</v>
      </c>
      <c r="E4" s="372" t="s">
        <v>225</v>
      </c>
      <c r="F4" s="373"/>
      <c r="G4" s="373"/>
      <c r="H4" s="31"/>
      <c r="I4" s="35"/>
      <c r="J4" s="31"/>
      <c r="K4" s="31"/>
      <c r="L4" s="31"/>
      <c r="M4" s="31"/>
    </row>
    <row r="5" spans="1:13" s="40" customFormat="1" ht="15">
      <c r="A5" s="369"/>
      <c r="B5" s="371"/>
      <c r="C5" s="371"/>
      <c r="D5" s="371"/>
      <c r="E5" s="36" t="s">
        <v>226</v>
      </c>
      <c r="F5" s="36" t="s">
        <v>227</v>
      </c>
      <c r="G5" s="36" t="s">
        <v>228</v>
      </c>
      <c r="H5" s="37"/>
      <c r="I5" s="38"/>
      <c r="J5" s="37"/>
      <c r="K5" s="39"/>
      <c r="L5" s="37"/>
      <c r="M5" s="37"/>
    </row>
    <row r="6" spans="1:13" s="44" customFormat="1" ht="15">
      <c r="A6" s="41" t="str">
        <f>'1-Buget'!A5</f>
        <v>CAP. 1</v>
      </c>
      <c r="B6" s="358" t="str">
        <f>'1-Buget'!B5</f>
        <v>Cheltuieli pentru amenajarea terenului -AJUTOR DE STAT REGIONAL</v>
      </c>
      <c r="C6" s="359"/>
      <c r="D6" s="359"/>
      <c r="E6" s="359"/>
      <c r="F6" s="359"/>
      <c r="G6" s="359"/>
      <c r="H6" s="42"/>
      <c r="I6" s="43"/>
      <c r="J6" s="42"/>
      <c r="K6" s="42"/>
      <c r="L6" s="42"/>
      <c r="M6" s="42"/>
    </row>
    <row r="7" spans="1:13" s="50" customFormat="1" ht="15">
      <c r="A7" s="41" t="str">
        <f>'1-Buget'!A6</f>
        <v>1.1</v>
      </c>
      <c r="B7" s="45" t="str">
        <f>'1-Buget'!B6</f>
        <v>Amenajarea terenului</v>
      </c>
      <c r="C7" s="46">
        <f>'1-Buget'!I6</f>
        <v>0</v>
      </c>
      <c r="D7" s="47" t="str">
        <f>IF(E7+F7+G7&lt;&gt;C7,"Eroare!","")</f>
        <v/>
      </c>
      <c r="E7" s="48">
        <v>0</v>
      </c>
      <c r="F7" s="48">
        <v>0</v>
      </c>
      <c r="G7" s="48">
        <v>0</v>
      </c>
      <c r="H7" s="49"/>
      <c r="I7" s="43"/>
      <c r="J7" s="49"/>
      <c r="K7" s="49"/>
      <c r="L7" s="49"/>
      <c r="M7" s="49"/>
    </row>
    <row r="8" spans="1:13" s="50" customFormat="1" ht="15">
      <c r="A8" s="41" t="str">
        <f>'1-Buget'!A7</f>
        <v>1.2</v>
      </c>
      <c r="B8" s="45" t="str">
        <f>'1-Buget'!B7</f>
        <v>Amenajari pentru protectia mediului si aducerea la starea initiala</v>
      </c>
      <c r="C8" s="46">
        <f>'1-Buget'!I7</f>
        <v>0</v>
      </c>
      <c r="D8" s="47" t="str">
        <f t="shared" ref="D8:D9" si="0">IF(E8+F8+G8&lt;&gt;C8,"Eroare!","")</f>
        <v/>
      </c>
      <c r="E8" s="48">
        <v>0</v>
      </c>
      <c r="F8" s="48">
        <v>0</v>
      </c>
      <c r="G8" s="48">
        <v>0</v>
      </c>
      <c r="H8" s="49"/>
      <c r="I8" s="43"/>
      <c r="J8" s="49"/>
      <c r="K8" s="49"/>
      <c r="L8" s="49"/>
      <c r="M8" s="49"/>
    </row>
    <row r="9" spans="1:13" s="44" customFormat="1" ht="15">
      <c r="A9" s="41"/>
      <c r="B9" s="51" t="str">
        <f>'1-Buget'!B8</f>
        <v>TOTAL CAPITOL 1</v>
      </c>
      <c r="C9" s="46">
        <f>'1-Buget'!I8</f>
        <v>0</v>
      </c>
      <c r="D9" s="47" t="str">
        <f t="shared" si="0"/>
        <v/>
      </c>
      <c r="E9" s="52">
        <f>SUM(E7:E8)</f>
        <v>0</v>
      </c>
      <c r="F9" s="52">
        <f t="shared" ref="F9:G9" si="1">SUM(F7:F8)</f>
        <v>0</v>
      </c>
      <c r="G9" s="52">
        <f t="shared" si="1"/>
        <v>0</v>
      </c>
      <c r="H9" s="49"/>
      <c r="I9" s="53"/>
      <c r="J9" s="42"/>
      <c r="K9" s="42"/>
      <c r="L9" s="42"/>
      <c r="M9" s="42"/>
    </row>
    <row r="10" spans="1:13" s="44" customFormat="1" ht="15">
      <c r="A10" s="41" t="str">
        <f>'1-Buget'!A9</f>
        <v>CAP. 2</v>
      </c>
      <c r="B10" s="358" t="str">
        <f>'1-Buget'!B9</f>
        <v>Cheltuieli pt asigurarea utilităţilor necesare obiectivului -AJUTOR DE STAT REGIONAL</v>
      </c>
      <c r="C10" s="359"/>
      <c r="D10" s="359"/>
      <c r="E10" s="359"/>
      <c r="F10" s="359"/>
      <c r="G10" s="359"/>
      <c r="H10" s="49"/>
      <c r="I10" s="54"/>
      <c r="J10" s="42"/>
      <c r="K10" s="42"/>
      <c r="L10" s="42"/>
      <c r="M10" s="42"/>
    </row>
    <row r="11" spans="1:13" s="44" customFormat="1" ht="15">
      <c r="A11" s="41" t="str">
        <f>'1-Buget'!A10</f>
        <v>2.1</v>
      </c>
      <c r="B11" s="45" t="str">
        <f>'1-Buget'!B10</f>
        <v>Cheltuieli pentru asigurarea utilitatilor necesare obiectivului</v>
      </c>
      <c r="C11" s="46">
        <f>'1-Buget'!I10</f>
        <v>0</v>
      </c>
      <c r="D11" s="47" t="str">
        <f>IF(E11+F11+G11&lt;&gt;C11,"Eroare!","")</f>
        <v/>
      </c>
      <c r="E11" s="48">
        <v>0</v>
      </c>
      <c r="F11" s="48">
        <v>0</v>
      </c>
      <c r="G11" s="48">
        <v>0</v>
      </c>
      <c r="H11" s="49"/>
      <c r="I11" s="35"/>
      <c r="J11" s="42"/>
      <c r="K11" s="42"/>
      <c r="L11" s="42"/>
      <c r="M11" s="42"/>
    </row>
    <row r="12" spans="1:13" s="44" customFormat="1" ht="15">
      <c r="A12" s="41"/>
      <c r="B12" s="51" t="str">
        <f>'1-Buget'!B11</f>
        <v> TOTAL CAPITOL 2</v>
      </c>
      <c r="C12" s="46">
        <f>'1-Buget'!I11</f>
        <v>0</v>
      </c>
      <c r="D12" s="47" t="str">
        <f>IF(E12+F12+G12&lt;&gt;C12,"Eroare!","")</f>
        <v/>
      </c>
      <c r="E12" s="52">
        <f t="shared" ref="E12:G12" si="2">E11</f>
        <v>0</v>
      </c>
      <c r="F12" s="52">
        <f t="shared" si="2"/>
        <v>0</v>
      </c>
      <c r="G12" s="52">
        <f t="shared" si="2"/>
        <v>0</v>
      </c>
      <c r="H12" s="49"/>
      <c r="I12" s="35"/>
      <c r="J12" s="42"/>
      <c r="K12" s="42"/>
      <c r="L12" s="42"/>
      <c r="M12" s="42"/>
    </row>
    <row r="13" spans="1:13" s="44" customFormat="1" ht="15">
      <c r="A13" s="41" t="str">
        <f>'1-Buget'!A12</f>
        <v>CAP. 3</v>
      </c>
      <c r="B13" s="358" t="str">
        <f>'1-Buget'!B12</f>
        <v>Cheltuieli pentru proiectare și asistență tehnică -AJUTOR DE MINIMIS</v>
      </c>
      <c r="C13" s="359"/>
      <c r="D13" s="359"/>
      <c r="E13" s="359"/>
      <c r="F13" s="359"/>
      <c r="G13" s="359"/>
      <c r="H13" s="49"/>
      <c r="I13" s="35"/>
      <c r="J13" s="42"/>
      <c r="K13" s="42"/>
      <c r="L13" s="42"/>
      <c r="M13" s="42"/>
    </row>
    <row r="14" spans="1:13" s="50" customFormat="1" ht="15">
      <c r="A14" s="41" t="str">
        <f>'1-Buget'!A13</f>
        <v>3.1</v>
      </c>
      <c r="B14" s="45" t="str">
        <f>'1-Buget'!B13</f>
        <v>Studii de teren</v>
      </c>
      <c r="C14" s="46">
        <f>'1-Buget'!I13</f>
        <v>0</v>
      </c>
      <c r="D14" s="47" t="str">
        <f t="shared" ref="D14:D19" si="3">IF(E14+F14+G14&lt;&gt;C14,"Eroare!","")</f>
        <v/>
      </c>
      <c r="E14" s="48">
        <v>0</v>
      </c>
      <c r="F14" s="48">
        <v>0</v>
      </c>
      <c r="G14" s="48">
        <v>0</v>
      </c>
      <c r="H14" s="49"/>
      <c r="I14" s="55"/>
      <c r="J14" s="49"/>
      <c r="K14" s="49"/>
      <c r="L14" s="49"/>
      <c r="M14" s="49"/>
    </row>
    <row r="15" spans="1:13" s="50" customFormat="1" ht="25.5">
      <c r="A15" s="41" t="str">
        <f>'1-Buget'!A14</f>
        <v>3.2</v>
      </c>
      <c r="B15" s="45" t="str">
        <f>'1-Buget'!B14</f>
        <v>Obtinere avize, acorduri, autorizatii (categorie ne-eligibila in cadrul prezentului apel)</v>
      </c>
      <c r="C15" s="46">
        <f>'1-Buget'!I14</f>
        <v>0</v>
      </c>
      <c r="D15" s="47" t="str">
        <f t="shared" si="3"/>
        <v/>
      </c>
      <c r="E15" s="48">
        <v>0</v>
      </c>
      <c r="F15" s="48">
        <v>0</v>
      </c>
      <c r="G15" s="48">
        <v>0</v>
      </c>
      <c r="H15" s="49"/>
      <c r="I15" s="49"/>
      <c r="J15" s="49"/>
      <c r="K15" s="49"/>
      <c r="L15" s="49"/>
      <c r="M15" s="49"/>
    </row>
    <row r="16" spans="1:13" s="50" customFormat="1" ht="15">
      <c r="A16" s="41" t="str">
        <f>'1-Buget'!A15</f>
        <v>3.3</v>
      </c>
      <c r="B16" s="45" t="str">
        <f>'1-Buget'!B15</f>
        <v>Proiectare si inginerie (categorie ne-eligibila in cadrul prezentului apel)</v>
      </c>
      <c r="C16" s="46">
        <f>'1-Buget'!I15</f>
        <v>0</v>
      </c>
      <c r="D16" s="47" t="str">
        <f t="shared" si="3"/>
        <v/>
      </c>
      <c r="E16" s="48">
        <v>0</v>
      </c>
      <c r="F16" s="48">
        <v>0</v>
      </c>
      <c r="G16" s="48">
        <v>0</v>
      </c>
      <c r="H16" s="49"/>
      <c r="I16" s="49"/>
      <c r="J16" s="49"/>
      <c r="K16" s="49"/>
      <c r="L16" s="49"/>
      <c r="M16" s="49"/>
    </row>
    <row r="17" spans="1:13" s="50" customFormat="1" ht="15">
      <c r="A17" s="41" t="str">
        <f>'1-Buget'!A16</f>
        <v>3.4</v>
      </c>
      <c r="B17" s="45" t="str">
        <f>'1-Buget'!B16</f>
        <v>Consultanta</v>
      </c>
      <c r="C17" s="46">
        <f>'1-Buget'!I16</f>
        <v>0</v>
      </c>
      <c r="D17" s="47" t="str">
        <f t="shared" si="3"/>
        <v/>
      </c>
      <c r="E17" s="48">
        <v>0</v>
      </c>
      <c r="F17" s="48">
        <v>0</v>
      </c>
      <c r="G17" s="48">
        <v>0</v>
      </c>
      <c r="H17" s="49"/>
      <c r="I17" s="49"/>
      <c r="J17" s="49"/>
      <c r="K17" s="49"/>
      <c r="L17" s="49"/>
      <c r="M17" s="49"/>
    </row>
    <row r="18" spans="1:13" s="50" customFormat="1" ht="15">
      <c r="A18" s="41" t="str">
        <f>'1-Buget'!A17</f>
        <v>3.5</v>
      </c>
      <c r="B18" s="45" t="str">
        <f>'1-Buget'!B17</f>
        <v>Asistenta tehnica</v>
      </c>
      <c r="C18" s="46">
        <f>'1-Buget'!I17</f>
        <v>0</v>
      </c>
      <c r="D18" s="47" t="str">
        <f t="shared" si="3"/>
        <v/>
      </c>
      <c r="E18" s="48">
        <v>0</v>
      </c>
      <c r="F18" s="48">
        <v>0</v>
      </c>
      <c r="G18" s="48">
        <v>0</v>
      </c>
      <c r="H18" s="49"/>
      <c r="I18" s="49"/>
      <c r="J18" s="49"/>
      <c r="K18" s="49"/>
      <c r="L18" s="49"/>
      <c r="M18" s="49"/>
    </row>
    <row r="19" spans="1:13" s="44" customFormat="1" ht="15">
      <c r="A19" s="41"/>
      <c r="B19" s="51" t="str">
        <f>'1-Buget'!B18</f>
        <v> TOTAL CAPITOL 3</v>
      </c>
      <c r="C19" s="46">
        <f>'1-Buget'!I18</f>
        <v>0</v>
      </c>
      <c r="D19" s="47" t="str">
        <f t="shared" si="3"/>
        <v/>
      </c>
      <c r="E19" s="52">
        <f>SUM(E14:E18)</f>
        <v>0</v>
      </c>
      <c r="F19" s="52">
        <f>SUM(F14:F18)</f>
        <v>0</v>
      </c>
      <c r="G19" s="52">
        <f>SUM(G14:G18)</f>
        <v>0</v>
      </c>
      <c r="H19" s="49"/>
      <c r="I19" s="42"/>
      <c r="J19" s="42"/>
      <c r="K19" s="42"/>
      <c r="L19" s="42"/>
      <c r="M19" s="42"/>
    </row>
    <row r="20" spans="1:13" s="44" customFormat="1" ht="15">
      <c r="A20" s="41" t="str">
        <f>'1-Buget'!A19</f>
        <v>CAP. 4</v>
      </c>
      <c r="B20" s="358" t="str">
        <f>'1-Buget'!B19</f>
        <v>Cheltuieli pentru investiţia de bază -AJUTOR DE STAT REGIONAL</v>
      </c>
      <c r="C20" s="359"/>
      <c r="D20" s="359"/>
      <c r="E20" s="359"/>
      <c r="F20" s="359"/>
      <c r="G20" s="359"/>
      <c r="H20" s="49"/>
      <c r="I20" s="42"/>
      <c r="J20" s="42"/>
      <c r="K20" s="42"/>
      <c r="L20" s="42"/>
      <c r="M20" s="42"/>
    </row>
    <row r="21" spans="1:13" s="50" customFormat="1" ht="15">
      <c r="A21" s="41" t="str">
        <f>'1-Buget'!A20</f>
        <v>4.1</v>
      </c>
      <c r="B21" s="45" t="str">
        <f>'1-Buget'!B20</f>
        <v>Construcţii şi instalaţii</v>
      </c>
      <c r="C21" s="46">
        <f>'1-Buget'!I20</f>
        <v>0</v>
      </c>
      <c r="D21" s="47" t="str">
        <f>IF(E21+F21+G21&lt;&gt;C21,"Eroare!","")</f>
        <v/>
      </c>
      <c r="E21" s="48">
        <v>0</v>
      </c>
      <c r="F21" s="48">
        <v>0</v>
      </c>
      <c r="G21" s="48">
        <v>0</v>
      </c>
      <c r="H21" s="49"/>
      <c r="I21" s="49"/>
      <c r="J21" s="49"/>
      <c r="K21" s="49"/>
      <c r="L21" s="49"/>
      <c r="M21" s="49"/>
    </row>
    <row r="22" spans="1:13" s="50" customFormat="1" ht="15">
      <c r="A22" s="41" t="str">
        <f>'1-Buget'!A21</f>
        <v>4.2</v>
      </c>
      <c r="B22" s="45" t="str">
        <f>'1-Buget'!B21</f>
        <v>Dotări</v>
      </c>
      <c r="C22" s="46">
        <f>'1-Buget'!I21</f>
        <v>0</v>
      </c>
      <c r="D22" s="47" t="str">
        <f t="shared" ref="D22:D26" si="4">IF(E22+F22+G22&lt;&gt;C22,"Eroare!","")</f>
        <v/>
      </c>
      <c r="E22" s="56">
        <f>E23+E24</f>
        <v>0</v>
      </c>
      <c r="F22" s="56">
        <f t="shared" ref="F22:G22" si="5">F23+F24</f>
        <v>0</v>
      </c>
      <c r="G22" s="56">
        <f t="shared" si="5"/>
        <v>0</v>
      </c>
      <c r="H22" s="49"/>
      <c r="I22" s="49"/>
      <c r="J22" s="49"/>
      <c r="K22" s="49"/>
      <c r="L22" s="49"/>
      <c r="M22" s="49"/>
    </row>
    <row r="23" spans="1:13" s="50" customFormat="1" ht="25.5">
      <c r="A23" s="41" t="str">
        <f>'1-Buget'!A22</f>
        <v>4.2.1</v>
      </c>
      <c r="B23" s="45" t="str">
        <f>'1-Buget'!B22</f>
        <v>Echipamente tehnologice, utilaje, instalații de lucru, mobilier, echipamente informatice, birotică</v>
      </c>
      <c r="C23" s="46">
        <f>'1-Buget'!I22</f>
        <v>0</v>
      </c>
      <c r="D23" s="47" t="str">
        <f t="shared" si="4"/>
        <v/>
      </c>
      <c r="E23" s="48">
        <v>0</v>
      </c>
      <c r="F23" s="48">
        <v>0</v>
      </c>
      <c r="G23" s="48">
        <v>0</v>
      </c>
      <c r="H23" s="49"/>
      <c r="I23" s="49"/>
      <c r="J23" s="49"/>
      <c r="K23" s="49"/>
      <c r="L23" s="49"/>
      <c r="M23" s="49"/>
    </row>
    <row r="24" spans="1:13" s="50" customFormat="1" ht="25.5">
      <c r="A24" s="41" t="str">
        <f>'1-Buget'!A23</f>
        <v>4.2.2</v>
      </c>
      <c r="B24" s="45" t="str">
        <f>'1-Buget'!B23</f>
        <v xml:space="preserve">Echipamente specifice în scopul obţinerii unei economii de energie, sisteme care utilizează surse regenerabile/ alternative de energie </v>
      </c>
      <c r="C24" s="46">
        <f>'1-Buget'!I23</f>
        <v>0</v>
      </c>
      <c r="D24" s="47" t="str">
        <f t="shared" si="4"/>
        <v/>
      </c>
      <c r="E24" s="48">
        <v>0</v>
      </c>
      <c r="F24" s="48">
        <v>0</v>
      </c>
      <c r="G24" s="48">
        <v>0</v>
      </c>
      <c r="H24" s="49"/>
      <c r="I24" s="49"/>
      <c r="J24" s="49"/>
      <c r="K24" s="49"/>
      <c r="L24" s="49"/>
      <c r="M24" s="49"/>
    </row>
    <row r="25" spans="1:13" s="50" customFormat="1" ht="15">
      <c r="A25" s="41" t="str">
        <f>'1-Buget'!A24</f>
        <v>4.3</v>
      </c>
      <c r="B25" s="45" t="str">
        <f>'1-Buget'!B24</f>
        <v>Active necorporale</v>
      </c>
      <c r="C25" s="46">
        <f>'1-Buget'!I24</f>
        <v>0</v>
      </c>
      <c r="D25" s="47" t="str">
        <f t="shared" si="4"/>
        <v/>
      </c>
      <c r="E25" s="48">
        <v>0</v>
      </c>
      <c r="F25" s="48">
        <v>0</v>
      </c>
      <c r="G25" s="48">
        <v>0</v>
      </c>
      <c r="H25" s="49"/>
      <c r="I25" s="49"/>
      <c r="J25" s="49"/>
      <c r="K25" s="49"/>
      <c r="L25" s="49"/>
      <c r="M25" s="49"/>
    </row>
    <row r="26" spans="1:13" s="44" customFormat="1" ht="15">
      <c r="A26" s="41"/>
      <c r="B26" s="51" t="str">
        <f>'1-Buget'!B25</f>
        <v>TOTAL CAPITOL 4</v>
      </c>
      <c r="C26" s="46">
        <f>'1-Buget'!I25</f>
        <v>0</v>
      </c>
      <c r="D26" s="47" t="str">
        <f t="shared" si="4"/>
        <v/>
      </c>
      <c r="E26" s="52">
        <f>E21+E22+E25</f>
        <v>0</v>
      </c>
      <c r="F26" s="52">
        <f t="shared" ref="F26:G26" si="6">F21+F22+F25</f>
        <v>0</v>
      </c>
      <c r="G26" s="52">
        <f t="shared" si="6"/>
        <v>0</v>
      </c>
      <c r="H26" s="49"/>
      <c r="I26" s="42"/>
      <c r="J26" s="42"/>
      <c r="K26" s="42"/>
      <c r="L26" s="42"/>
      <c r="M26" s="42"/>
    </row>
    <row r="27" spans="1:13" s="44" customFormat="1" ht="15">
      <c r="A27" s="41" t="str">
        <f>'1-Buget'!A26</f>
        <v>CAP. 5</v>
      </c>
      <c r="B27" s="358" t="str">
        <f>'1-Buget'!B26</f>
        <v>Alte cheltuieli AJUTOR DE STAT REGIONAL SI AJUTOR DE MINIMIS</v>
      </c>
      <c r="C27" s="359"/>
      <c r="D27" s="359"/>
      <c r="E27" s="359"/>
      <c r="F27" s="359"/>
      <c r="G27" s="359"/>
      <c r="H27" s="49"/>
      <c r="I27" s="42"/>
      <c r="J27" s="42"/>
      <c r="K27" s="42"/>
      <c r="L27" s="42"/>
      <c r="M27" s="42"/>
    </row>
    <row r="28" spans="1:13" s="50" customFormat="1" ht="15">
      <c r="A28" s="41" t="str">
        <f>'1-Buget'!A27</f>
        <v>5.1</v>
      </c>
      <c r="B28" s="45" t="str">
        <f>'1-Buget'!B27</f>
        <v>Organizare de santier (ajutor de stat regional)</v>
      </c>
      <c r="C28" s="46">
        <f>'1-Buget'!I27</f>
        <v>0</v>
      </c>
      <c r="D28" s="47" t="str">
        <f>IF(E28+F28+G28&lt;&gt;C28,"Eroare!","")</f>
        <v/>
      </c>
      <c r="E28" s="89">
        <f>E29+E30</f>
        <v>0</v>
      </c>
      <c r="F28" s="89">
        <f>F29+F30</f>
        <v>0</v>
      </c>
      <c r="G28" s="89">
        <f>G29+G30</f>
        <v>0</v>
      </c>
      <c r="H28" s="49"/>
      <c r="I28" s="49"/>
      <c r="J28" s="49"/>
      <c r="K28" s="49"/>
      <c r="L28" s="49"/>
      <c r="M28" s="49"/>
    </row>
    <row r="29" spans="1:13" s="50" customFormat="1" ht="25.5">
      <c r="A29" s="41" t="str">
        <f>'1-Buget'!A28</f>
        <v>5.1.1.</v>
      </c>
      <c r="B29" s="45" t="str">
        <f>'1-Buget'!B28</f>
        <v>Lucrari de constructii si instalatii aferente organizarii de santier (ajutor de stat regional)</v>
      </c>
      <c r="C29" s="46">
        <f>'1-Buget'!I28</f>
        <v>0</v>
      </c>
      <c r="D29" s="47" t="str">
        <f t="shared" ref="D29:D33" si="7">IF(E29+F29+G29&lt;&gt;C29,"Eroare!","")</f>
        <v/>
      </c>
      <c r="E29" s="48">
        <v>0</v>
      </c>
      <c r="F29" s="48">
        <v>0</v>
      </c>
      <c r="G29" s="48">
        <v>0</v>
      </c>
      <c r="H29" s="49"/>
      <c r="I29" s="49"/>
      <c r="J29" s="49"/>
      <c r="K29" s="49"/>
      <c r="L29" s="49"/>
      <c r="M29" s="49"/>
    </row>
    <row r="30" spans="1:13" s="50" customFormat="1" ht="15">
      <c r="A30" s="41" t="str">
        <f>'1-Buget'!A29</f>
        <v>5.1.2.</v>
      </c>
      <c r="B30" s="45" t="str">
        <f>'1-Buget'!B29</f>
        <v>Cheltuieli conexe organizării de şantier (ajutor de stat regional)</v>
      </c>
      <c r="C30" s="46">
        <f>'1-Buget'!I29</f>
        <v>0</v>
      </c>
      <c r="D30" s="47" t="str">
        <f t="shared" si="7"/>
        <v/>
      </c>
      <c r="E30" s="48">
        <v>0</v>
      </c>
      <c r="F30" s="48">
        <v>0</v>
      </c>
      <c r="G30" s="48">
        <v>0</v>
      </c>
      <c r="H30" s="49"/>
      <c r="I30" s="49"/>
      <c r="J30" s="49"/>
      <c r="K30" s="49"/>
      <c r="L30" s="49"/>
      <c r="M30" s="49"/>
    </row>
    <row r="31" spans="1:13" s="50" customFormat="1" ht="15">
      <c r="A31" s="41" t="str">
        <f>'1-Buget'!A30</f>
        <v>5.2.</v>
      </c>
      <c r="B31" s="45" t="str">
        <f>'1-Buget'!B30</f>
        <v>Comisioane, cote, taxe (ajutor de minimis)</v>
      </c>
      <c r="C31" s="46">
        <f>'1-Buget'!I30</f>
        <v>0</v>
      </c>
      <c r="D31" s="47" t="str">
        <f t="shared" si="7"/>
        <v/>
      </c>
      <c r="E31" s="48">
        <v>0</v>
      </c>
      <c r="F31" s="48">
        <v>0</v>
      </c>
      <c r="G31" s="48">
        <v>0</v>
      </c>
      <c r="H31" s="49"/>
      <c r="I31" s="49"/>
      <c r="J31" s="49"/>
      <c r="K31" s="49"/>
      <c r="L31" s="49"/>
      <c r="M31" s="49"/>
    </row>
    <row r="32" spans="1:13" s="44" customFormat="1" ht="38.25">
      <c r="A32" s="41" t="str">
        <f>'1-Buget'!A31</f>
        <v>5.3.</v>
      </c>
      <c r="B32" s="45" t="str">
        <f>'1-Buget'!B31</f>
        <v>Cheltuieli diverse și neprevăzute (în limita a 10% din valoarea eligibilă a cheltuielilor eligibile cuprinse la sub-categoriile  38, 39,40,53,54,55,57,58) (ajutor de stat regional)</v>
      </c>
      <c r="C32" s="46">
        <f>'1-Buget'!I31</f>
        <v>0</v>
      </c>
      <c r="D32" s="47" t="str">
        <f t="shared" si="7"/>
        <v/>
      </c>
      <c r="E32" s="48">
        <v>0</v>
      </c>
      <c r="F32" s="48">
        <v>0</v>
      </c>
      <c r="G32" s="48">
        <v>0</v>
      </c>
      <c r="H32" s="49"/>
      <c r="I32" s="42"/>
      <c r="J32" s="42"/>
      <c r="K32" s="42"/>
      <c r="L32" s="42"/>
      <c r="M32" s="42"/>
    </row>
    <row r="33" spans="1:13" s="44" customFormat="1" ht="15">
      <c r="A33" s="41"/>
      <c r="B33" s="51" t="str">
        <f>'1-Buget'!B32</f>
        <v>TOTAL CAPITOL 5</v>
      </c>
      <c r="C33" s="46">
        <f>'1-Buget'!I32</f>
        <v>0</v>
      </c>
      <c r="D33" s="47" t="str">
        <f t="shared" si="7"/>
        <v/>
      </c>
      <c r="E33" s="52">
        <f>SUM(E29:E32)</f>
        <v>0</v>
      </c>
      <c r="F33" s="52">
        <f t="shared" ref="F33:G33" si="8">SUM(F29:F32)</f>
        <v>0</v>
      </c>
      <c r="G33" s="52">
        <f t="shared" si="8"/>
        <v>0</v>
      </c>
      <c r="H33" s="49"/>
      <c r="I33" s="42"/>
      <c r="J33" s="42"/>
      <c r="K33" s="42"/>
      <c r="L33" s="42"/>
      <c r="M33" s="42"/>
    </row>
    <row r="34" spans="1:13" s="44" customFormat="1" ht="15">
      <c r="A34" s="41" t="str">
        <f>'1-Buget'!A33</f>
        <v>CAP. 6</v>
      </c>
      <c r="B34" s="358" t="str">
        <f>'1-Buget'!B33</f>
        <v>Cheltuieli cu activitățile obligatorii de publicitate și informare aferente proiectului -AJUTOR DE MINIMIS</v>
      </c>
      <c r="C34" s="359"/>
      <c r="D34" s="359"/>
      <c r="E34" s="359"/>
      <c r="F34" s="359"/>
      <c r="G34" s="359"/>
      <c r="H34" s="49"/>
      <c r="I34" s="42"/>
      <c r="J34" s="42"/>
      <c r="K34" s="42"/>
      <c r="L34" s="42"/>
      <c r="M34" s="42"/>
    </row>
    <row r="35" spans="1:13" s="44" customFormat="1" ht="25.5">
      <c r="A35" s="41" t="str">
        <f>'1-Buget'!A34</f>
        <v>6.1</v>
      </c>
      <c r="B35" s="45" t="str">
        <f>'1-Buget'!B34</f>
        <v>Cheltuieli cu activitățile obligatorii de publicitate și informare aferente proiectului - în limita a  maxim 10.000 lei.</v>
      </c>
      <c r="C35" s="46">
        <f>'1-Buget'!I34</f>
        <v>0</v>
      </c>
      <c r="D35" s="47" t="str">
        <f>IF(E35+F35+G35&lt;&gt;C35,"Eroare!","")</f>
        <v/>
      </c>
      <c r="E35" s="48">
        <v>0</v>
      </c>
      <c r="F35" s="48">
        <v>0</v>
      </c>
      <c r="G35" s="48">
        <v>0</v>
      </c>
      <c r="H35" s="49"/>
      <c r="I35" s="42"/>
      <c r="J35" s="42"/>
      <c r="K35" s="42"/>
      <c r="L35" s="42"/>
      <c r="M35" s="42"/>
    </row>
    <row r="36" spans="1:13" s="44" customFormat="1" ht="15">
      <c r="A36" s="41"/>
      <c r="B36" s="51" t="str">
        <f>'1-Buget'!B35</f>
        <v>TOTAL CAPITOL 6</v>
      </c>
      <c r="C36" s="46">
        <f>'1-Buget'!I35</f>
        <v>0</v>
      </c>
      <c r="D36" s="47" t="str">
        <f>IF(E36+F36+G36&lt;&gt;C36,"Eroare!","")</f>
        <v/>
      </c>
      <c r="E36" s="52">
        <f>SUM(E35:E35)</f>
        <v>0</v>
      </c>
      <c r="F36" s="52">
        <f>SUM(F35:F35)</f>
        <v>0</v>
      </c>
      <c r="G36" s="52">
        <f>SUM(G35:G35)</f>
        <v>0</v>
      </c>
      <c r="H36" s="49"/>
      <c r="I36" s="42"/>
      <c r="J36" s="42"/>
      <c r="K36" s="42"/>
      <c r="L36" s="42"/>
      <c r="M36" s="42"/>
    </row>
    <row r="37" spans="1:13" s="44" customFormat="1" ht="15">
      <c r="A37" s="41" t="str">
        <f>'1-Buget'!A36</f>
        <v>CAP. 7</v>
      </c>
      <c r="B37" s="358" t="str">
        <f>'1-Buget'!B36</f>
        <v>Cheltuielile cu activitatea de audit financiar extern -AJUTOR DE MINIMIS</v>
      </c>
      <c r="C37" s="359"/>
      <c r="D37" s="359"/>
      <c r="E37" s="359"/>
      <c r="F37" s="359"/>
      <c r="G37" s="359"/>
      <c r="H37" s="49"/>
      <c r="I37" s="42"/>
      <c r="J37" s="42"/>
      <c r="K37" s="42"/>
      <c r="L37" s="42"/>
      <c r="M37" s="42"/>
    </row>
    <row r="38" spans="1:13" s="44" customFormat="1" ht="15">
      <c r="A38" s="41" t="str">
        <f>'1-Buget'!A37</f>
        <v>7.1</v>
      </c>
      <c r="B38" s="45" t="str">
        <f>'1-Buget'!B37</f>
        <v xml:space="preserve">Cheltuielile cu activitatea de audit financiar extern </v>
      </c>
      <c r="C38" s="46">
        <f>'1-Buget'!I37</f>
        <v>0</v>
      </c>
      <c r="D38" s="47" t="str">
        <f t="shared" ref="D38:D39" si="9">IF(E38+F38+G38&lt;&gt;C38,"Eroare!","")</f>
        <v/>
      </c>
      <c r="E38" s="48">
        <v>0</v>
      </c>
      <c r="F38" s="48">
        <v>0</v>
      </c>
      <c r="G38" s="48">
        <v>0</v>
      </c>
      <c r="H38" s="49"/>
      <c r="I38" s="42"/>
      <c r="J38" s="42"/>
      <c r="K38" s="42"/>
      <c r="L38" s="42"/>
      <c r="M38" s="42"/>
    </row>
    <row r="39" spans="1:13" s="44" customFormat="1" ht="15">
      <c r="A39" s="41"/>
      <c r="B39" s="51" t="str">
        <f>'1-Buget'!B38</f>
        <v>TOTAL CAPITOL 7</v>
      </c>
      <c r="C39" s="46">
        <f>'1-Buget'!I38</f>
        <v>0</v>
      </c>
      <c r="D39" s="47" t="str">
        <f t="shared" si="9"/>
        <v/>
      </c>
      <c r="E39" s="52">
        <f>E38</f>
        <v>0</v>
      </c>
      <c r="F39" s="52">
        <f t="shared" ref="F39:G39" si="10">F38</f>
        <v>0</v>
      </c>
      <c r="G39" s="52">
        <f t="shared" si="10"/>
        <v>0</v>
      </c>
      <c r="H39" s="49"/>
      <c r="I39" s="42"/>
      <c r="J39" s="42"/>
      <c r="K39" s="42"/>
      <c r="L39" s="42"/>
      <c r="M39" s="42"/>
    </row>
    <row r="40" spans="1:13" s="268" customFormat="1">
      <c r="A40" s="41" t="str">
        <f>'1-Buget'!A39</f>
        <v>CAP. 8</v>
      </c>
      <c r="B40" s="14" t="str">
        <f>'1-Buget'!B39</f>
        <v>Cheltuieli cu activități specifice priorității de investiție - -AJUTOR DE MINIMIS</v>
      </c>
      <c r="C40" s="8"/>
      <c r="D40" s="8"/>
      <c r="E40" s="8"/>
      <c r="F40" s="8"/>
      <c r="G40" s="8"/>
    </row>
    <row r="41" spans="1:13" s="268" customFormat="1">
      <c r="A41" s="41" t="str">
        <f>'1-Buget'!A40</f>
        <v>8.1.</v>
      </c>
      <c r="B41" s="45" t="str">
        <f>'1-Buget'!B40</f>
        <v>Cheltuieli cu servicii pentru organizare de evenimente si cursuri de formare</v>
      </c>
      <c r="C41" s="8">
        <f>'1-Buget'!I40</f>
        <v>0</v>
      </c>
      <c r="D41" s="47" t="str">
        <f>IF(E41+F41+G41&lt;&gt;C41,"Eroare!","")</f>
        <v/>
      </c>
      <c r="E41" s="48">
        <v>0</v>
      </c>
      <c r="F41" s="48">
        <v>0</v>
      </c>
      <c r="G41" s="48">
        <v>0</v>
      </c>
    </row>
    <row r="42" spans="1:13" s="268" customFormat="1">
      <c r="A42" s="41" t="str">
        <f>'1-Buget'!A41</f>
        <v>8.2.</v>
      </c>
      <c r="B42" s="45" t="str">
        <f>'1-Buget'!B41</f>
        <v>Cheltuieli cu servicii pentru internaționalizare</v>
      </c>
      <c r="C42" s="8">
        <f>'1-Buget'!I41</f>
        <v>0</v>
      </c>
      <c r="D42" s="47" t="str">
        <f t="shared" ref="D42:D51" si="11">IF(E42+F42+G42&lt;&gt;C42,"Eroare!","")</f>
        <v/>
      </c>
      <c r="E42" s="48">
        <v>0</v>
      </c>
      <c r="F42" s="48">
        <v>0</v>
      </c>
      <c r="G42" s="48">
        <v>0</v>
      </c>
    </row>
    <row r="43" spans="1:13" s="268" customFormat="1" ht="25.5">
      <c r="A43" s="41" t="str">
        <f>'1-Buget'!A42</f>
        <v>8.3.</v>
      </c>
      <c r="B43" s="45" t="str">
        <f>'1-Buget'!B42</f>
        <v>Cheltuieli pentru crearea si actualizarea platformelor de tranzactionare pentru cererea si oferta de proprietate intelectuala</v>
      </c>
      <c r="C43" s="8">
        <f>'1-Buget'!I42</f>
        <v>0</v>
      </c>
      <c r="D43" s="47" t="str">
        <f t="shared" si="11"/>
        <v/>
      </c>
      <c r="E43" s="48">
        <v>0</v>
      </c>
      <c r="F43" s="48">
        <v>0</v>
      </c>
      <c r="G43" s="48">
        <v>0</v>
      </c>
    </row>
    <row r="44" spans="1:13" s="268" customFormat="1" ht="25.5">
      <c r="A44" s="41" t="str">
        <f>'1-Buget'!A43</f>
        <v>8.4.</v>
      </c>
      <c r="B44" s="45" t="str">
        <f>'1-Buget'!B43</f>
        <v>Cheltuieli cu servicii de asistenta si consultanta pentru realizarea de modele experiementale si prototipuri</v>
      </c>
      <c r="C44" s="8">
        <f>'1-Buget'!I43</f>
        <v>0</v>
      </c>
      <c r="D44" s="47" t="str">
        <f t="shared" si="11"/>
        <v/>
      </c>
      <c r="E44" s="48">
        <v>0</v>
      </c>
      <c r="F44" s="48">
        <v>0</v>
      </c>
      <c r="G44" s="48">
        <v>0</v>
      </c>
    </row>
    <row r="45" spans="1:13" s="268" customFormat="1" ht="25.5">
      <c r="A45" s="41" t="str">
        <f>'1-Buget'!A44</f>
        <v>8.5.</v>
      </c>
      <c r="B45" s="45" t="str">
        <f>'1-Buget'!B44</f>
        <v>Cheltuieli privind implementarea și certificarea sistemelor de management al calității</v>
      </c>
      <c r="C45" s="8">
        <f>'1-Buget'!I44</f>
        <v>0</v>
      </c>
      <c r="D45" s="47" t="str">
        <f t="shared" si="11"/>
        <v/>
      </c>
      <c r="E45" s="48">
        <v>0</v>
      </c>
      <c r="F45" s="48">
        <v>0</v>
      </c>
      <c r="G45" s="48">
        <v>0</v>
      </c>
    </row>
    <row r="46" spans="1:13" s="268" customFormat="1" ht="25.5">
      <c r="A46" s="41" t="str">
        <f>'1-Buget'!A45</f>
        <v>8.6.</v>
      </c>
      <c r="B46" s="45" t="str">
        <f>'1-Buget'!B45</f>
        <v>Cheltuieli privind certificarea națională/ internațională a produselor, serviciilor sau diferitelor procese specifice</v>
      </c>
      <c r="C46" s="8">
        <f>'1-Buget'!I45</f>
        <v>0</v>
      </c>
      <c r="D46" s="47" t="str">
        <f t="shared" si="11"/>
        <v/>
      </c>
      <c r="E46" s="48">
        <v>0</v>
      </c>
      <c r="F46" s="48">
        <v>0</v>
      </c>
      <c r="G46" s="48">
        <v>0</v>
      </c>
    </row>
    <row r="47" spans="1:13" s="268" customFormat="1">
      <c r="A47" s="41" t="str">
        <f>'1-Buget'!A46</f>
        <v>8.7.</v>
      </c>
      <c r="B47" s="45" t="str">
        <f>'1-Buget'!B46</f>
        <v>Cheltuieli privind inovarea de produs/proces</v>
      </c>
      <c r="C47" s="8">
        <f>'1-Buget'!I46</f>
        <v>0</v>
      </c>
      <c r="D47" s="47" t="str">
        <f t="shared" si="11"/>
        <v/>
      </c>
      <c r="E47" s="48">
        <v>0</v>
      </c>
      <c r="F47" s="48">
        <v>0</v>
      </c>
      <c r="G47" s="48">
        <v>0</v>
      </c>
    </row>
    <row r="48" spans="1:13" s="268" customFormat="1">
      <c r="A48" s="41" t="str">
        <f>'1-Buget'!A47</f>
        <v>8.8</v>
      </c>
      <c r="B48" s="45" t="str">
        <f>'1-Buget'!B47</f>
        <v>Cheltuieli cu instrumente de comercializare on-line</v>
      </c>
      <c r="C48" s="8">
        <f>'1-Buget'!I47</f>
        <v>0</v>
      </c>
      <c r="D48" s="47" t="str">
        <f t="shared" si="11"/>
        <v/>
      </c>
      <c r="E48" s="48">
        <v>0</v>
      </c>
      <c r="F48" s="48">
        <v>0</v>
      </c>
      <c r="G48" s="48">
        <v>0</v>
      </c>
    </row>
    <row r="49" spans="1:13" s="268" customFormat="1">
      <c r="A49" s="41" t="str">
        <f>'1-Buget'!A48</f>
        <v>8.9.</v>
      </c>
      <c r="B49" s="45" t="str">
        <f>'1-Buget'!B48</f>
        <v>Cheltuieli cu servicii tehnologice specifice</v>
      </c>
      <c r="C49" s="8">
        <f>'1-Buget'!I48</f>
        <v>0</v>
      </c>
      <c r="D49" s="47" t="str">
        <f t="shared" si="11"/>
        <v/>
      </c>
      <c r="E49" s="48">
        <v>0</v>
      </c>
      <c r="F49" s="48">
        <v>0</v>
      </c>
      <c r="G49" s="48">
        <v>0</v>
      </c>
    </row>
    <row r="50" spans="1:13" s="268" customFormat="1">
      <c r="A50" s="41" t="str">
        <f>'1-Buget'!A49</f>
        <v>8.10.</v>
      </c>
      <c r="B50" s="45" t="str">
        <f>'1-Buget'!B49</f>
        <v>Cheltuieli pentru servicii de sprijinire a inovarii</v>
      </c>
      <c r="C50" s="8">
        <f>'1-Buget'!I49</f>
        <v>0</v>
      </c>
      <c r="D50" s="47" t="str">
        <f t="shared" si="11"/>
        <v/>
      </c>
      <c r="E50" s="48">
        <v>0</v>
      </c>
      <c r="F50" s="48">
        <v>0</v>
      </c>
      <c r="G50" s="48">
        <v>0</v>
      </c>
    </row>
    <row r="51" spans="1:13" s="268" customFormat="1" ht="38.25">
      <c r="A51" s="41" t="str">
        <f>'1-Buget'!A50</f>
        <v>8.11</v>
      </c>
      <c r="B51" s="45" t="str">
        <f>'1-Buget'!B50</f>
        <v>Onorarii/venituri asimilate salariilor pentru experți proprii/coptați - in limita a maxim 50% din valoarea cheltuielilor eligibile aferente ajutorului de minimis</v>
      </c>
      <c r="C51" s="8">
        <f>'1-Buget'!I50</f>
        <v>0</v>
      </c>
      <c r="D51" s="47" t="str">
        <f t="shared" si="11"/>
        <v/>
      </c>
      <c r="E51" s="48">
        <v>0</v>
      </c>
      <c r="F51" s="48">
        <v>0</v>
      </c>
      <c r="G51" s="48">
        <v>0</v>
      </c>
    </row>
    <row r="52" spans="1:13" s="268" customFormat="1">
      <c r="A52" s="3"/>
      <c r="B52" s="51" t="str">
        <f>'1-Buget'!B51</f>
        <v>TOTAL CAPITOL 8</v>
      </c>
      <c r="C52" s="8">
        <f>'1-Buget'!I51</f>
        <v>0</v>
      </c>
      <c r="D52" s="47" t="str">
        <f>IF(E52+F52+G52&lt;&gt;C52,"Eroare!","")</f>
        <v/>
      </c>
      <c r="E52" s="8">
        <f>SUM(E41:E51)</f>
        <v>0</v>
      </c>
      <c r="F52" s="8">
        <f t="shared" ref="F52:G52" si="12">SUM(F41:F51)</f>
        <v>0</v>
      </c>
      <c r="G52" s="8">
        <f t="shared" si="12"/>
        <v>0</v>
      </c>
    </row>
    <row r="53" spans="1:13" s="44" customFormat="1" ht="15">
      <c r="A53" s="57"/>
      <c r="B53" s="58" t="str">
        <f>'1-Buget'!B54</f>
        <v>TOTAL GENERAL</v>
      </c>
      <c r="C53" s="46">
        <f>'1-Buget'!I54</f>
        <v>0</v>
      </c>
      <c r="D53" s="47" t="str">
        <f t="shared" ref="D53" si="13">IF(E53+F53+G53&lt;&gt;C53,"Eroare!","")</f>
        <v/>
      </c>
      <c r="E53" s="52">
        <f>E9+E12+E19+E26+E33+E36+E39+E52</f>
        <v>0</v>
      </c>
      <c r="F53" s="52">
        <f t="shared" ref="F53:G53" si="14">F9+F12+F19+F26+F33+F36+F39+F52</f>
        <v>0</v>
      </c>
      <c r="G53" s="52">
        <f t="shared" si="14"/>
        <v>0</v>
      </c>
      <c r="H53" s="49"/>
      <c r="I53" s="42"/>
      <c r="J53" s="42"/>
      <c r="K53" s="42"/>
      <c r="L53" s="42"/>
      <c r="M53" s="42"/>
    </row>
    <row r="54" spans="1:13" s="63" customFormat="1">
      <c r="A54" s="59"/>
      <c r="B54" s="60"/>
      <c r="C54" s="61"/>
      <c r="D54" s="62"/>
      <c r="E54" s="34"/>
      <c r="F54" s="34"/>
      <c r="G54" s="34"/>
      <c r="H54" s="49"/>
      <c r="I54" s="49"/>
      <c r="J54" s="49"/>
      <c r="K54" s="49"/>
      <c r="L54" s="49"/>
      <c r="M54" s="49"/>
    </row>
    <row r="55" spans="1:13" s="63" customFormat="1">
      <c r="A55" s="59"/>
      <c r="B55" s="64"/>
      <c r="C55" s="61"/>
      <c r="D55" s="62"/>
      <c r="E55" s="34"/>
      <c r="F55" s="34"/>
      <c r="G55" s="34"/>
      <c r="H55" s="49"/>
      <c r="I55" s="49"/>
      <c r="J55" s="49"/>
      <c r="K55" s="49"/>
      <c r="L55" s="49"/>
      <c r="M55" s="49"/>
    </row>
    <row r="56" spans="1:13" s="65" customFormat="1">
      <c r="A56" s="360" t="s">
        <v>230</v>
      </c>
      <c r="B56" s="360"/>
      <c r="C56" s="361" t="s">
        <v>223</v>
      </c>
      <c r="D56" s="362" t="s">
        <v>224</v>
      </c>
      <c r="E56" s="363" t="s">
        <v>225</v>
      </c>
      <c r="F56" s="364"/>
      <c r="G56" s="364"/>
      <c r="H56" s="49"/>
      <c r="I56" s="31"/>
      <c r="J56" s="31"/>
      <c r="K56" s="31"/>
      <c r="L56" s="31"/>
      <c r="M56" s="31"/>
    </row>
    <row r="57" spans="1:13" s="66" customFormat="1">
      <c r="A57" s="360"/>
      <c r="B57" s="360"/>
      <c r="C57" s="361"/>
      <c r="D57" s="362"/>
      <c r="E57" s="36" t="s">
        <v>226</v>
      </c>
      <c r="F57" s="36" t="s">
        <v>227</v>
      </c>
      <c r="G57" s="36" t="s">
        <v>228</v>
      </c>
      <c r="H57" s="49"/>
      <c r="I57" s="37"/>
      <c r="J57" s="37"/>
      <c r="K57" s="39"/>
      <c r="L57" s="37"/>
      <c r="M57" s="37"/>
    </row>
    <row r="58" spans="1:13" s="71" customFormat="1">
      <c r="A58" s="355" t="s">
        <v>231</v>
      </c>
      <c r="B58" s="355"/>
      <c r="C58" s="67">
        <f>'1-Buget'!C58</f>
        <v>0</v>
      </c>
      <c r="D58" s="47" t="str">
        <f t="shared" ref="D58:D62" si="15">IF(E58+F58+G58&lt;&gt;C58,"Eroare!","")</f>
        <v/>
      </c>
      <c r="E58" s="68">
        <f>E53</f>
        <v>0</v>
      </c>
      <c r="F58" s="68">
        <f>F53</f>
        <v>0</v>
      </c>
      <c r="G58" s="68">
        <f>G53</f>
        <v>0</v>
      </c>
      <c r="H58" s="49"/>
      <c r="I58" s="69"/>
      <c r="J58" s="69"/>
      <c r="K58" s="70"/>
      <c r="L58" s="69"/>
      <c r="M58" s="69"/>
    </row>
    <row r="59" spans="1:13" s="71" customFormat="1">
      <c r="A59" s="355" t="s">
        <v>232</v>
      </c>
      <c r="B59" s="355"/>
      <c r="C59" s="67">
        <f>'1-Buget'!C61</f>
        <v>0</v>
      </c>
      <c r="D59" s="47" t="str">
        <f t="shared" si="15"/>
        <v/>
      </c>
      <c r="E59" s="68">
        <f>SUM(E60:E61)</f>
        <v>0</v>
      </c>
      <c r="F59" s="68">
        <f t="shared" ref="F59:G59" si="16">SUM(F60:F61)</f>
        <v>0</v>
      </c>
      <c r="G59" s="68">
        <f t="shared" si="16"/>
        <v>0</v>
      </c>
      <c r="H59" s="49"/>
      <c r="I59" s="69"/>
      <c r="J59" s="69"/>
      <c r="K59" s="69"/>
      <c r="L59" s="69"/>
      <c r="M59" s="69"/>
    </row>
    <row r="60" spans="1:13" s="66" customFormat="1">
      <c r="A60" s="356" t="s">
        <v>233</v>
      </c>
      <c r="B60" s="356"/>
      <c r="C60" s="67"/>
      <c r="D60" s="47"/>
      <c r="E60" s="48">
        <v>0</v>
      </c>
      <c r="F60" s="48">
        <v>0</v>
      </c>
      <c r="G60" s="48">
        <v>0</v>
      </c>
      <c r="H60" s="49"/>
      <c r="I60" s="37"/>
      <c r="J60" s="37"/>
      <c r="K60" s="39"/>
      <c r="L60" s="37"/>
      <c r="M60" s="37"/>
    </row>
    <row r="61" spans="1:13" s="66" customFormat="1">
      <c r="A61" s="356" t="s">
        <v>234</v>
      </c>
      <c r="B61" s="356"/>
      <c r="C61" s="67"/>
      <c r="D61" s="47" t="str">
        <f t="shared" si="15"/>
        <v/>
      </c>
      <c r="E61" s="48">
        <v>0</v>
      </c>
      <c r="F61" s="48">
        <v>0</v>
      </c>
      <c r="G61" s="48">
        <v>0</v>
      </c>
      <c r="H61" s="49"/>
      <c r="I61" s="37"/>
      <c r="J61" s="37"/>
      <c r="K61" s="39"/>
      <c r="L61" s="37"/>
      <c r="M61" s="37"/>
    </row>
    <row r="62" spans="1:13" s="71" customFormat="1">
      <c r="A62" s="355" t="str">
        <f>'1-Buget'!B64</f>
        <v>ASISTENŢĂ FINANCIARĂ NERAMBURSABILĂ SOLICITATĂ</v>
      </c>
      <c r="B62" s="355"/>
      <c r="C62" s="67">
        <f>'1-Buget'!C64</f>
        <v>0</v>
      </c>
      <c r="D62" s="47" t="str">
        <f t="shared" si="15"/>
        <v/>
      </c>
      <c r="E62" s="48">
        <v>0</v>
      </c>
      <c r="F62" s="48">
        <v>0</v>
      </c>
      <c r="G62" s="48">
        <v>0</v>
      </c>
      <c r="H62" s="49"/>
      <c r="I62" s="69"/>
      <c r="J62" s="69"/>
      <c r="K62" s="70"/>
      <c r="L62" s="69"/>
      <c r="M62" s="69"/>
    </row>
    <row r="63" spans="1:13" s="74" customFormat="1" ht="15">
      <c r="A63" s="72"/>
      <c r="B63" s="73"/>
      <c r="C63" s="61"/>
      <c r="D63" s="62"/>
      <c r="E63" s="34"/>
      <c r="F63" s="34"/>
      <c r="G63" s="34"/>
      <c r="H63" s="49"/>
      <c r="I63" s="69"/>
      <c r="J63" s="69"/>
      <c r="K63" s="70"/>
      <c r="L63" s="69"/>
      <c r="M63" s="69"/>
    </row>
    <row r="64" spans="1:13" s="74" customFormat="1" ht="15">
      <c r="A64" s="72"/>
      <c r="B64" s="75"/>
      <c r="C64" s="61"/>
      <c r="D64" s="62"/>
      <c r="E64" s="34"/>
      <c r="F64" s="34"/>
      <c r="G64" s="34"/>
      <c r="H64" s="69"/>
      <c r="I64" s="69"/>
      <c r="J64" s="69"/>
      <c r="K64" s="70"/>
      <c r="L64" s="69"/>
      <c r="M64" s="69"/>
    </row>
    <row r="65" spans="1:13" s="40" customFormat="1" ht="15">
      <c r="A65" s="76"/>
      <c r="B65" s="77"/>
      <c r="C65" s="61"/>
      <c r="D65" s="62"/>
      <c r="E65" s="34"/>
      <c r="F65" s="34"/>
      <c r="G65" s="34"/>
      <c r="H65" s="37"/>
      <c r="I65" s="37"/>
      <c r="J65" s="37"/>
      <c r="K65" s="39"/>
      <c r="L65" s="37"/>
      <c r="M65" s="37"/>
    </row>
    <row r="66" spans="1:13" s="40" customFormat="1" ht="15">
      <c r="A66" s="76"/>
      <c r="B66" s="357" t="s">
        <v>270</v>
      </c>
      <c r="C66" s="357"/>
      <c r="D66" s="62"/>
      <c r="E66" s="34"/>
      <c r="F66" s="34"/>
      <c r="G66" s="34"/>
      <c r="H66" s="37"/>
      <c r="I66" s="37"/>
      <c r="J66" s="37"/>
      <c r="K66" s="39"/>
      <c r="L66" s="37"/>
      <c r="M66" s="37"/>
    </row>
    <row r="67" spans="1:13" s="40" customFormat="1" ht="15">
      <c r="A67" s="76"/>
      <c r="B67" s="277"/>
      <c r="C67" s="78"/>
      <c r="D67" s="62"/>
      <c r="E67" s="34"/>
      <c r="F67" s="34"/>
      <c r="G67" s="34"/>
      <c r="H67" s="37"/>
      <c r="I67" s="37"/>
      <c r="J67" s="37"/>
      <c r="K67" s="39"/>
      <c r="L67" s="37"/>
      <c r="M67" s="37"/>
    </row>
    <row r="68" spans="1:13" s="40" customFormat="1" ht="15">
      <c r="A68" s="76"/>
      <c r="B68" s="79" t="s">
        <v>235</v>
      </c>
      <c r="C68" s="278">
        <v>0</v>
      </c>
      <c r="D68" s="62"/>
      <c r="E68" s="34"/>
      <c r="F68" s="34"/>
      <c r="G68" s="34"/>
      <c r="H68" s="37"/>
      <c r="I68" s="37"/>
      <c r="J68" s="37"/>
      <c r="K68" s="39"/>
      <c r="L68" s="37"/>
      <c r="M68" s="37"/>
    </row>
    <row r="69" spans="1:13" s="40" customFormat="1" ht="15">
      <c r="A69" s="76"/>
      <c r="B69" s="79" t="s">
        <v>236</v>
      </c>
      <c r="C69" s="278">
        <v>0</v>
      </c>
      <c r="D69" s="62"/>
      <c r="E69" s="34"/>
      <c r="F69" s="34"/>
      <c r="G69" s="34"/>
      <c r="H69" s="37"/>
      <c r="I69" s="37"/>
      <c r="J69" s="37"/>
      <c r="K69" s="39"/>
      <c r="L69" s="37"/>
      <c r="M69" s="37"/>
    </row>
    <row r="70" spans="1:13" s="40" customFormat="1" ht="15">
      <c r="A70" s="76"/>
      <c r="B70" s="279" t="s">
        <v>237</v>
      </c>
      <c r="C70" s="278">
        <v>0</v>
      </c>
      <c r="D70" s="62"/>
      <c r="E70" s="34"/>
      <c r="F70" s="34"/>
      <c r="G70" s="34"/>
      <c r="H70" s="37"/>
      <c r="I70" s="37"/>
      <c r="J70" s="37"/>
      <c r="K70" s="39"/>
      <c r="L70" s="37"/>
      <c r="M70" s="37"/>
    </row>
    <row r="71" spans="1:13" s="40" customFormat="1" ht="25.5">
      <c r="A71" s="76"/>
      <c r="B71" s="99" t="s">
        <v>238</v>
      </c>
      <c r="C71" s="80">
        <f>SUM(C72:C87)</f>
        <v>0</v>
      </c>
      <c r="D71" s="62"/>
      <c r="E71" s="34"/>
      <c r="F71" s="34"/>
      <c r="G71" s="34"/>
      <c r="H71" s="37"/>
      <c r="I71" s="37"/>
      <c r="J71" s="37"/>
      <c r="K71" s="39"/>
      <c r="L71" s="37"/>
      <c r="M71" s="37"/>
    </row>
    <row r="72" spans="1:13" s="40" customFormat="1" ht="30.75" customHeight="1">
      <c r="A72" s="76"/>
      <c r="B72" s="280" t="s">
        <v>310</v>
      </c>
      <c r="C72" s="278">
        <v>0</v>
      </c>
      <c r="D72" s="62"/>
      <c r="E72" s="34"/>
      <c r="F72" s="34"/>
      <c r="G72" s="34"/>
      <c r="H72" s="37"/>
      <c r="I72" s="37"/>
      <c r="J72" s="37"/>
      <c r="K72" s="39"/>
      <c r="L72" s="37"/>
      <c r="M72" s="37"/>
    </row>
    <row r="73" spans="1:13" s="40" customFormat="1" ht="26.25" customHeight="1">
      <c r="A73" s="76"/>
      <c r="B73" s="279" t="s">
        <v>239</v>
      </c>
      <c r="C73" s="278">
        <v>0</v>
      </c>
      <c r="D73" s="62"/>
      <c r="E73" s="34"/>
      <c r="F73" s="34"/>
      <c r="G73" s="34"/>
      <c r="H73" s="37"/>
      <c r="I73" s="37"/>
      <c r="J73" s="37"/>
      <c r="K73" s="39"/>
      <c r="L73" s="37"/>
      <c r="M73" s="37"/>
    </row>
    <row r="74" spans="1:13" s="40" customFormat="1" ht="29.25" customHeight="1">
      <c r="A74" s="76"/>
      <c r="B74" s="279" t="s">
        <v>311</v>
      </c>
      <c r="C74" s="278">
        <v>0</v>
      </c>
      <c r="D74" s="62"/>
      <c r="E74" s="34"/>
      <c r="F74" s="34"/>
      <c r="G74" s="34"/>
      <c r="H74" s="37"/>
      <c r="I74" s="37"/>
      <c r="J74" s="37"/>
      <c r="K74" s="39"/>
      <c r="L74" s="37"/>
      <c r="M74" s="37"/>
    </row>
    <row r="75" spans="1:13" s="40" customFormat="1" ht="15">
      <c r="A75" s="76"/>
      <c r="B75" s="279" t="s">
        <v>308</v>
      </c>
      <c r="C75" s="278">
        <v>0</v>
      </c>
      <c r="D75" s="62"/>
      <c r="E75" s="34"/>
      <c r="F75" s="281"/>
      <c r="G75" s="34"/>
      <c r="H75" s="37"/>
      <c r="I75" s="37"/>
      <c r="J75" s="37"/>
      <c r="K75" s="39"/>
      <c r="L75" s="37"/>
      <c r="M75" s="37"/>
    </row>
    <row r="76" spans="1:13" s="40" customFormat="1" ht="15">
      <c r="A76" s="76"/>
      <c r="B76" s="279" t="s">
        <v>309</v>
      </c>
      <c r="C76" s="278">
        <v>0</v>
      </c>
      <c r="D76" s="62"/>
      <c r="E76" s="34"/>
      <c r="F76" s="281"/>
      <c r="G76" s="34"/>
      <c r="H76" s="37"/>
      <c r="I76" s="37"/>
      <c r="J76" s="37"/>
      <c r="K76" s="39"/>
      <c r="L76" s="37"/>
      <c r="M76" s="37"/>
    </row>
    <row r="77" spans="1:13" s="40" customFormat="1" ht="15">
      <c r="A77" s="76"/>
      <c r="B77" s="279" t="s">
        <v>240</v>
      </c>
      <c r="C77" s="278">
        <v>0</v>
      </c>
      <c r="D77" s="62"/>
      <c r="E77" s="34"/>
      <c r="F77" s="281"/>
      <c r="G77" s="34"/>
      <c r="H77" s="37"/>
      <c r="I77" s="37"/>
      <c r="J77" s="37"/>
      <c r="K77" s="39"/>
      <c r="L77" s="37"/>
      <c r="M77" s="37"/>
    </row>
    <row r="78" spans="1:13" s="40" customFormat="1" ht="15">
      <c r="A78" s="76"/>
      <c r="B78" s="279" t="s">
        <v>241</v>
      </c>
      <c r="C78" s="278">
        <v>0</v>
      </c>
      <c r="D78" s="62"/>
      <c r="E78" s="34"/>
      <c r="F78" s="34"/>
      <c r="G78" s="34"/>
      <c r="H78" s="37"/>
      <c r="I78" s="37"/>
      <c r="J78" s="37"/>
      <c r="K78" s="39"/>
      <c r="L78" s="37"/>
      <c r="M78" s="37"/>
    </row>
    <row r="79" spans="1:13">
      <c r="B79" s="282" t="s">
        <v>242</v>
      </c>
      <c r="C79" s="278">
        <v>0</v>
      </c>
    </row>
    <row r="80" spans="1:13">
      <c r="A80" s="283"/>
      <c r="B80" s="282" t="s">
        <v>242</v>
      </c>
      <c r="C80" s="278">
        <v>0</v>
      </c>
      <c r="D80" s="283"/>
      <c r="E80" s="283"/>
      <c r="F80" s="283"/>
      <c r="G80" s="283"/>
      <c r="H80" s="283"/>
      <c r="I80" s="283"/>
      <c r="J80" s="283"/>
      <c r="K80" s="283"/>
      <c r="L80" s="283"/>
      <c r="M80" s="283"/>
    </row>
    <row r="81" spans="1:13">
      <c r="A81" s="283"/>
      <c r="B81" s="282" t="s">
        <v>242</v>
      </c>
      <c r="C81" s="278">
        <v>0</v>
      </c>
      <c r="D81" s="283"/>
      <c r="E81" s="283"/>
      <c r="F81" s="283"/>
      <c r="G81" s="283"/>
      <c r="H81" s="283"/>
      <c r="I81" s="283"/>
      <c r="J81" s="283"/>
      <c r="K81" s="283"/>
      <c r="L81" s="283"/>
      <c r="M81" s="283"/>
    </row>
    <row r="82" spans="1:13">
      <c r="A82" s="283"/>
      <c r="B82" s="282" t="s">
        <v>242</v>
      </c>
      <c r="C82" s="278">
        <v>0</v>
      </c>
      <c r="D82" s="283"/>
      <c r="E82" s="283"/>
      <c r="F82" s="283"/>
      <c r="G82" s="283"/>
      <c r="H82" s="283"/>
      <c r="I82" s="283"/>
      <c r="J82" s="283"/>
      <c r="K82" s="283"/>
      <c r="L82" s="283"/>
      <c r="M82" s="283"/>
    </row>
    <row r="83" spans="1:13">
      <c r="A83" s="283"/>
      <c r="B83" s="282" t="s">
        <v>242</v>
      </c>
      <c r="C83" s="278">
        <v>0</v>
      </c>
      <c r="D83" s="283"/>
      <c r="E83" s="283"/>
      <c r="F83" s="283"/>
      <c r="G83" s="283"/>
      <c r="H83" s="283"/>
      <c r="I83" s="283"/>
      <c r="J83" s="283"/>
      <c r="K83" s="283"/>
      <c r="L83" s="283"/>
      <c r="M83" s="283"/>
    </row>
    <row r="84" spans="1:13">
      <c r="A84" s="283"/>
      <c r="B84" s="282" t="s">
        <v>242</v>
      </c>
      <c r="C84" s="278">
        <v>0</v>
      </c>
      <c r="D84" s="283"/>
      <c r="E84" s="283"/>
      <c r="F84" s="283"/>
      <c r="G84" s="283"/>
      <c r="H84" s="283"/>
      <c r="I84" s="283"/>
      <c r="J84" s="283"/>
      <c r="K84" s="283"/>
      <c r="L84" s="283"/>
      <c r="M84" s="283"/>
    </row>
    <row r="85" spans="1:13">
      <c r="A85" s="283"/>
      <c r="B85" s="282" t="s">
        <v>242</v>
      </c>
      <c r="C85" s="278">
        <v>0</v>
      </c>
      <c r="D85" s="283"/>
      <c r="E85" s="283"/>
      <c r="F85" s="283"/>
      <c r="G85" s="283"/>
      <c r="H85" s="283"/>
      <c r="I85" s="283"/>
      <c r="J85" s="283"/>
      <c r="K85" s="283"/>
      <c r="L85" s="283"/>
      <c r="M85" s="283"/>
    </row>
    <row r="86" spans="1:13">
      <c r="A86" s="283"/>
      <c r="B86" s="282" t="s">
        <v>242</v>
      </c>
      <c r="C86" s="278">
        <v>0</v>
      </c>
      <c r="D86" s="283"/>
      <c r="E86" s="283"/>
      <c r="F86" s="283"/>
      <c r="G86" s="283"/>
      <c r="H86" s="283"/>
      <c r="I86" s="283"/>
      <c r="J86" s="283"/>
      <c r="K86" s="283"/>
      <c r="L86" s="283"/>
      <c r="M86" s="283"/>
    </row>
    <row r="87" spans="1:13">
      <c r="A87" s="283"/>
      <c r="B87" s="282" t="s">
        <v>242</v>
      </c>
      <c r="C87" s="278">
        <v>0</v>
      </c>
      <c r="D87" s="283"/>
      <c r="E87" s="283"/>
      <c r="F87" s="283"/>
      <c r="G87" s="283"/>
      <c r="H87" s="283"/>
      <c r="I87" s="283"/>
      <c r="J87" s="283"/>
      <c r="K87" s="283"/>
      <c r="L87" s="283"/>
      <c r="M87" s="283"/>
    </row>
    <row r="90" spans="1:13">
      <c r="B90" s="98"/>
    </row>
    <row r="91" spans="1:13">
      <c r="B91" s="98"/>
    </row>
  </sheetData>
  <sheetProtection algorithmName="SHA-512" hashValue="PRWGst3aGPQvSYR6eGrpA5B4H/seL/gpK+sZi/v+TzWkBmfc0xzzTtIs3tTqOa3bm64Y6DBs/N2AFdZLxhrYOg==" saltValue="cLU3j6/H/c2yVUxzZo6kBQ==" spinCount="100000" sheet="1" objects="1" scenarios="1"/>
  <mergeCells count="25">
    <mergeCell ref="A1:G1"/>
    <mergeCell ref="A2:G2"/>
    <mergeCell ref="B3:C3"/>
    <mergeCell ref="A4:A5"/>
    <mergeCell ref="B4:B5"/>
    <mergeCell ref="C4:C5"/>
    <mergeCell ref="D4:D5"/>
    <mergeCell ref="E4:G4"/>
    <mergeCell ref="A58:B58"/>
    <mergeCell ref="B6:G6"/>
    <mergeCell ref="B10:G10"/>
    <mergeCell ref="B13:G13"/>
    <mergeCell ref="B20:G20"/>
    <mergeCell ref="B27:G27"/>
    <mergeCell ref="B34:G34"/>
    <mergeCell ref="B37:G37"/>
    <mergeCell ref="A56:B57"/>
    <mergeCell ref="C56:C57"/>
    <mergeCell ref="D56:D57"/>
    <mergeCell ref="E56:G56"/>
    <mergeCell ref="A59:B59"/>
    <mergeCell ref="A60:B60"/>
    <mergeCell ref="A61:B61"/>
    <mergeCell ref="A62:B62"/>
    <mergeCell ref="B66:C66"/>
  </mergeCells>
  <conditionalFormatting sqref="C64:G64">
    <cfRule type="containsText" dxfId="4" priority="3" operator="containsText" text="nu">
      <formula>NOT(ISERROR(SEARCH("nu",C64)))</formula>
    </cfRule>
  </conditionalFormatting>
  <conditionalFormatting sqref="C64:G64">
    <cfRule type="containsText" dxfId="3" priority="1" operator="containsText" text="NU">
      <formula>NOT(ISERROR(SEARCH("NU",C64)))</formula>
    </cfRule>
    <cfRule type="containsText" dxfId="2" priority="2" operator="containsText" text="DA">
      <formula>NOT(ISERROR(SEARCH("DA",C64)))</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115"/>
  <sheetViews>
    <sheetView topLeftCell="A31" workbookViewId="0">
      <selection activeCell="B10" sqref="B10"/>
    </sheetView>
  </sheetViews>
  <sheetFormatPr defaultColWidth="9.140625" defaultRowHeight="12.75"/>
  <cols>
    <col min="1" max="1" width="5.28515625" style="310" customWidth="1"/>
    <col min="2" max="2" width="44.85546875" style="311" customWidth="1"/>
    <col min="3" max="12" width="10.140625" style="287" customWidth="1"/>
    <col min="13" max="222" width="9.140625" style="284"/>
    <col min="223" max="223" width="6.140625" style="284" customWidth="1"/>
    <col min="224" max="224" width="79.5703125" style="284" customWidth="1"/>
    <col min="225" max="228" width="14.7109375" style="284" customWidth="1"/>
    <col min="229" max="478" width="9.140625" style="284"/>
    <col min="479" max="479" width="6.140625" style="284" customWidth="1"/>
    <col min="480" max="480" width="79.5703125" style="284" customWidth="1"/>
    <col min="481" max="484" width="14.7109375" style="284" customWidth="1"/>
    <col min="485" max="734" width="9.140625" style="284"/>
    <col min="735" max="735" width="6.140625" style="284" customWidth="1"/>
    <col min="736" max="736" width="79.5703125" style="284" customWidth="1"/>
    <col min="737" max="740" width="14.7109375" style="284" customWidth="1"/>
    <col min="741" max="990" width="9.140625" style="284"/>
    <col min="991" max="991" width="6.140625" style="284" customWidth="1"/>
    <col min="992" max="992" width="79.5703125" style="284" customWidth="1"/>
    <col min="993" max="996" width="14.7109375" style="284" customWidth="1"/>
    <col min="997" max="1246" width="9.140625" style="284"/>
    <col min="1247" max="1247" width="6.140625" style="284" customWidth="1"/>
    <col min="1248" max="1248" width="79.5703125" style="284" customWidth="1"/>
    <col min="1249" max="1252" width="14.7109375" style="284" customWidth="1"/>
    <col min="1253" max="1502" width="9.140625" style="284"/>
    <col min="1503" max="1503" width="6.140625" style="284" customWidth="1"/>
    <col min="1504" max="1504" width="79.5703125" style="284" customWidth="1"/>
    <col min="1505" max="1508" width="14.7109375" style="284" customWidth="1"/>
    <col min="1509" max="1758" width="9.140625" style="284"/>
    <col min="1759" max="1759" width="6.140625" style="284" customWidth="1"/>
    <col min="1760" max="1760" width="79.5703125" style="284" customWidth="1"/>
    <col min="1761" max="1764" width="14.7109375" style="284" customWidth="1"/>
    <col min="1765" max="2014" width="9.140625" style="284"/>
    <col min="2015" max="2015" width="6.140625" style="284" customWidth="1"/>
    <col min="2016" max="2016" width="79.5703125" style="284" customWidth="1"/>
    <col min="2017" max="2020" width="14.7109375" style="284" customWidth="1"/>
    <col min="2021" max="2270" width="9.140625" style="284"/>
    <col min="2271" max="2271" width="6.140625" style="284" customWidth="1"/>
    <col min="2272" max="2272" width="79.5703125" style="284" customWidth="1"/>
    <col min="2273" max="2276" width="14.7109375" style="284" customWidth="1"/>
    <col min="2277" max="2526" width="9.140625" style="284"/>
    <col min="2527" max="2527" width="6.140625" style="284" customWidth="1"/>
    <col min="2528" max="2528" width="79.5703125" style="284" customWidth="1"/>
    <col min="2529" max="2532" width="14.7109375" style="284" customWidth="1"/>
    <col min="2533" max="2782" width="9.140625" style="284"/>
    <col min="2783" max="2783" width="6.140625" style="284" customWidth="1"/>
    <col min="2784" max="2784" width="79.5703125" style="284" customWidth="1"/>
    <col min="2785" max="2788" width="14.7109375" style="284" customWidth="1"/>
    <col min="2789" max="3038" width="9.140625" style="284"/>
    <col min="3039" max="3039" width="6.140625" style="284" customWidth="1"/>
    <col min="3040" max="3040" width="79.5703125" style="284" customWidth="1"/>
    <col min="3041" max="3044" width="14.7109375" style="284" customWidth="1"/>
    <col min="3045" max="3294" width="9.140625" style="284"/>
    <col min="3295" max="3295" width="6.140625" style="284" customWidth="1"/>
    <col min="3296" max="3296" width="79.5703125" style="284" customWidth="1"/>
    <col min="3297" max="3300" width="14.7109375" style="284" customWidth="1"/>
    <col min="3301" max="3550" width="9.140625" style="284"/>
    <col min="3551" max="3551" width="6.140625" style="284" customWidth="1"/>
    <col min="3552" max="3552" width="79.5703125" style="284" customWidth="1"/>
    <col min="3553" max="3556" width="14.7109375" style="284" customWidth="1"/>
    <col min="3557" max="3806" width="9.140625" style="284"/>
    <col min="3807" max="3807" width="6.140625" style="284" customWidth="1"/>
    <col min="3808" max="3808" width="79.5703125" style="284" customWidth="1"/>
    <col min="3809" max="3812" width="14.7109375" style="284" customWidth="1"/>
    <col min="3813" max="4062" width="9.140625" style="284"/>
    <col min="4063" max="4063" width="6.140625" style="284" customWidth="1"/>
    <col min="4064" max="4064" width="79.5703125" style="284" customWidth="1"/>
    <col min="4065" max="4068" width="14.7109375" style="284" customWidth="1"/>
    <col min="4069" max="4318" width="9.140625" style="284"/>
    <col min="4319" max="4319" width="6.140625" style="284" customWidth="1"/>
    <col min="4320" max="4320" width="79.5703125" style="284" customWidth="1"/>
    <col min="4321" max="4324" width="14.7109375" style="284" customWidth="1"/>
    <col min="4325" max="4574" width="9.140625" style="284"/>
    <col min="4575" max="4575" width="6.140625" style="284" customWidth="1"/>
    <col min="4576" max="4576" width="79.5703125" style="284" customWidth="1"/>
    <col min="4577" max="4580" width="14.7109375" style="284" customWidth="1"/>
    <col min="4581" max="4830" width="9.140625" style="284"/>
    <col min="4831" max="4831" width="6.140625" style="284" customWidth="1"/>
    <col min="4832" max="4832" width="79.5703125" style="284" customWidth="1"/>
    <col min="4833" max="4836" width="14.7109375" style="284" customWidth="1"/>
    <col min="4837" max="5086" width="9.140625" style="284"/>
    <col min="5087" max="5087" width="6.140625" style="284" customWidth="1"/>
    <col min="5088" max="5088" width="79.5703125" style="284" customWidth="1"/>
    <col min="5089" max="5092" width="14.7109375" style="284" customWidth="1"/>
    <col min="5093" max="5342" width="9.140625" style="284"/>
    <col min="5343" max="5343" width="6.140625" style="284" customWidth="1"/>
    <col min="5344" max="5344" width="79.5703125" style="284" customWidth="1"/>
    <col min="5345" max="5348" width="14.7109375" style="284" customWidth="1"/>
    <col min="5349" max="5598" width="9.140625" style="284"/>
    <col min="5599" max="5599" width="6.140625" style="284" customWidth="1"/>
    <col min="5600" max="5600" width="79.5703125" style="284" customWidth="1"/>
    <col min="5601" max="5604" width="14.7109375" style="284" customWidth="1"/>
    <col min="5605" max="5854" width="9.140625" style="284"/>
    <col min="5855" max="5855" width="6.140625" style="284" customWidth="1"/>
    <col min="5856" max="5856" width="79.5703125" style="284" customWidth="1"/>
    <col min="5857" max="5860" width="14.7109375" style="284" customWidth="1"/>
    <col min="5861" max="6110" width="9.140625" style="284"/>
    <col min="6111" max="6111" width="6.140625" style="284" customWidth="1"/>
    <col min="6112" max="6112" width="79.5703125" style="284" customWidth="1"/>
    <col min="6113" max="6116" width="14.7109375" style="284" customWidth="1"/>
    <col min="6117" max="6366" width="9.140625" style="284"/>
    <col min="6367" max="6367" width="6.140625" style="284" customWidth="1"/>
    <col min="6368" max="6368" width="79.5703125" style="284" customWidth="1"/>
    <col min="6369" max="6372" width="14.7109375" style="284" customWidth="1"/>
    <col min="6373" max="6622" width="9.140625" style="284"/>
    <col min="6623" max="6623" width="6.140625" style="284" customWidth="1"/>
    <col min="6624" max="6624" width="79.5703125" style="284" customWidth="1"/>
    <col min="6625" max="6628" width="14.7109375" style="284" customWidth="1"/>
    <col min="6629" max="6878" width="9.140625" style="284"/>
    <col min="6879" max="6879" width="6.140625" style="284" customWidth="1"/>
    <col min="6880" max="6880" width="79.5703125" style="284" customWidth="1"/>
    <col min="6881" max="6884" width="14.7109375" style="284" customWidth="1"/>
    <col min="6885" max="7134" width="9.140625" style="284"/>
    <col min="7135" max="7135" width="6.140625" style="284" customWidth="1"/>
    <col min="7136" max="7136" width="79.5703125" style="284" customWidth="1"/>
    <col min="7137" max="7140" width="14.7109375" style="284" customWidth="1"/>
    <col min="7141" max="7390" width="9.140625" style="284"/>
    <col min="7391" max="7391" width="6.140625" style="284" customWidth="1"/>
    <col min="7392" max="7392" width="79.5703125" style="284" customWidth="1"/>
    <col min="7393" max="7396" width="14.7109375" style="284" customWidth="1"/>
    <col min="7397" max="7646" width="9.140625" style="284"/>
    <col min="7647" max="7647" width="6.140625" style="284" customWidth="1"/>
    <col min="7648" max="7648" width="79.5703125" style="284" customWidth="1"/>
    <col min="7649" max="7652" width="14.7109375" style="284" customWidth="1"/>
    <col min="7653" max="7902" width="9.140625" style="284"/>
    <col min="7903" max="7903" width="6.140625" style="284" customWidth="1"/>
    <col min="7904" max="7904" width="79.5703125" style="284" customWidth="1"/>
    <col min="7905" max="7908" width="14.7109375" style="284" customWidth="1"/>
    <col min="7909" max="8158" width="9.140625" style="284"/>
    <col min="8159" max="8159" width="6.140625" style="284" customWidth="1"/>
    <col min="8160" max="8160" width="79.5703125" style="284" customWidth="1"/>
    <col min="8161" max="8164" width="14.7109375" style="284" customWidth="1"/>
    <col min="8165" max="8414" width="9.140625" style="284"/>
    <col min="8415" max="8415" width="6.140625" style="284" customWidth="1"/>
    <col min="8416" max="8416" width="79.5703125" style="284" customWidth="1"/>
    <col min="8417" max="8420" width="14.7109375" style="284" customWidth="1"/>
    <col min="8421" max="8670" width="9.140625" style="284"/>
    <col min="8671" max="8671" width="6.140625" style="284" customWidth="1"/>
    <col min="8672" max="8672" width="79.5703125" style="284" customWidth="1"/>
    <col min="8673" max="8676" width="14.7109375" style="284" customWidth="1"/>
    <col min="8677" max="8926" width="9.140625" style="284"/>
    <col min="8927" max="8927" width="6.140625" style="284" customWidth="1"/>
    <col min="8928" max="8928" width="79.5703125" style="284" customWidth="1"/>
    <col min="8929" max="8932" width="14.7109375" style="284" customWidth="1"/>
    <col min="8933" max="9182" width="9.140625" style="284"/>
    <col min="9183" max="9183" width="6.140625" style="284" customWidth="1"/>
    <col min="9184" max="9184" width="79.5703125" style="284" customWidth="1"/>
    <col min="9185" max="9188" width="14.7109375" style="284" customWidth="1"/>
    <col min="9189" max="9438" width="9.140625" style="284"/>
    <col min="9439" max="9439" width="6.140625" style="284" customWidth="1"/>
    <col min="9440" max="9440" width="79.5703125" style="284" customWidth="1"/>
    <col min="9441" max="9444" width="14.7109375" style="284" customWidth="1"/>
    <col min="9445" max="9694" width="9.140625" style="284"/>
    <col min="9695" max="9695" width="6.140625" style="284" customWidth="1"/>
    <col min="9696" max="9696" width="79.5703125" style="284" customWidth="1"/>
    <col min="9697" max="9700" width="14.7109375" style="284" customWidth="1"/>
    <col min="9701" max="9950" width="9.140625" style="284"/>
    <col min="9951" max="9951" width="6.140625" style="284" customWidth="1"/>
    <col min="9952" max="9952" width="79.5703125" style="284" customWidth="1"/>
    <col min="9953" max="9956" width="14.7109375" style="284" customWidth="1"/>
    <col min="9957" max="10206" width="9.140625" style="284"/>
    <col min="10207" max="10207" width="6.140625" style="284" customWidth="1"/>
    <col min="10208" max="10208" width="79.5703125" style="284" customWidth="1"/>
    <col min="10209" max="10212" width="14.7109375" style="284" customWidth="1"/>
    <col min="10213" max="10462" width="9.140625" style="284"/>
    <col min="10463" max="10463" width="6.140625" style="284" customWidth="1"/>
    <col min="10464" max="10464" width="79.5703125" style="284" customWidth="1"/>
    <col min="10465" max="10468" width="14.7109375" style="284" customWidth="1"/>
    <col min="10469" max="10718" width="9.140625" style="284"/>
    <col min="10719" max="10719" width="6.140625" style="284" customWidth="1"/>
    <col min="10720" max="10720" width="79.5703125" style="284" customWidth="1"/>
    <col min="10721" max="10724" width="14.7109375" style="284" customWidth="1"/>
    <col min="10725" max="10974" width="9.140625" style="284"/>
    <col min="10975" max="10975" width="6.140625" style="284" customWidth="1"/>
    <col min="10976" max="10976" width="79.5703125" style="284" customWidth="1"/>
    <col min="10977" max="10980" width="14.7109375" style="284" customWidth="1"/>
    <col min="10981" max="11230" width="9.140625" style="284"/>
    <col min="11231" max="11231" width="6.140625" style="284" customWidth="1"/>
    <col min="11232" max="11232" width="79.5703125" style="284" customWidth="1"/>
    <col min="11233" max="11236" width="14.7109375" style="284" customWidth="1"/>
    <col min="11237" max="11486" width="9.140625" style="284"/>
    <col min="11487" max="11487" width="6.140625" style="284" customWidth="1"/>
    <col min="11488" max="11488" width="79.5703125" style="284" customWidth="1"/>
    <col min="11489" max="11492" width="14.7109375" style="284" customWidth="1"/>
    <col min="11493" max="11742" width="9.140625" style="284"/>
    <col min="11743" max="11743" width="6.140625" style="284" customWidth="1"/>
    <col min="11744" max="11744" width="79.5703125" style="284" customWidth="1"/>
    <col min="11745" max="11748" width="14.7109375" style="284" customWidth="1"/>
    <col min="11749" max="11998" width="9.140625" style="284"/>
    <col min="11999" max="11999" width="6.140625" style="284" customWidth="1"/>
    <col min="12000" max="12000" width="79.5703125" style="284" customWidth="1"/>
    <col min="12001" max="12004" width="14.7109375" style="284" customWidth="1"/>
    <col min="12005" max="12254" width="9.140625" style="284"/>
    <col min="12255" max="12255" width="6.140625" style="284" customWidth="1"/>
    <col min="12256" max="12256" width="79.5703125" style="284" customWidth="1"/>
    <col min="12257" max="12260" width="14.7109375" style="284" customWidth="1"/>
    <col min="12261" max="12510" width="9.140625" style="284"/>
    <col min="12511" max="12511" width="6.140625" style="284" customWidth="1"/>
    <col min="12512" max="12512" width="79.5703125" style="284" customWidth="1"/>
    <col min="12513" max="12516" width="14.7109375" style="284" customWidth="1"/>
    <col min="12517" max="12766" width="9.140625" style="284"/>
    <col min="12767" max="12767" width="6.140625" style="284" customWidth="1"/>
    <col min="12768" max="12768" width="79.5703125" style="284" customWidth="1"/>
    <col min="12769" max="12772" width="14.7109375" style="284" customWidth="1"/>
    <col min="12773" max="13022" width="9.140625" style="284"/>
    <col min="13023" max="13023" width="6.140625" style="284" customWidth="1"/>
    <col min="13024" max="13024" width="79.5703125" style="284" customWidth="1"/>
    <col min="13025" max="13028" width="14.7109375" style="284" customWidth="1"/>
    <col min="13029" max="13278" width="9.140625" style="284"/>
    <col min="13279" max="13279" width="6.140625" style="284" customWidth="1"/>
    <col min="13280" max="13280" width="79.5703125" style="284" customWidth="1"/>
    <col min="13281" max="13284" width="14.7109375" style="284" customWidth="1"/>
    <col min="13285" max="13534" width="9.140625" style="284"/>
    <col min="13535" max="13535" width="6.140625" style="284" customWidth="1"/>
    <col min="13536" max="13536" width="79.5703125" style="284" customWidth="1"/>
    <col min="13537" max="13540" width="14.7109375" style="284" customWidth="1"/>
    <col min="13541" max="13790" width="9.140625" style="284"/>
    <col min="13791" max="13791" width="6.140625" style="284" customWidth="1"/>
    <col min="13792" max="13792" width="79.5703125" style="284" customWidth="1"/>
    <col min="13793" max="13796" width="14.7109375" style="284" customWidth="1"/>
    <col min="13797" max="14046" width="9.140625" style="284"/>
    <col min="14047" max="14047" width="6.140625" style="284" customWidth="1"/>
    <col min="14048" max="14048" width="79.5703125" style="284" customWidth="1"/>
    <col min="14049" max="14052" width="14.7109375" style="284" customWidth="1"/>
    <col min="14053" max="14302" width="9.140625" style="284"/>
    <col min="14303" max="14303" width="6.140625" style="284" customWidth="1"/>
    <col min="14304" max="14304" width="79.5703125" style="284" customWidth="1"/>
    <col min="14305" max="14308" width="14.7109375" style="284" customWidth="1"/>
    <col min="14309" max="14558" width="9.140625" style="284"/>
    <col min="14559" max="14559" width="6.140625" style="284" customWidth="1"/>
    <col min="14560" max="14560" width="79.5703125" style="284" customWidth="1"/>
    <col min="14561" max="14564" width="14.7109375" style="284" customWidth="1"/>
    <col min="14565" max="14814" width="9.140625" style="284"/>
    <col min="14815" max="14815" width="6.140625" style="284" customWidth="1"/>
    <col min="14816" max="14816" width="79.5703125" style="284" customWidth="1"/>
    <col min="14817" max="14820" width="14.7109375" style="284" customWidth="1"/>
    <col min="14821" max="15070" width="9.140625" style="284"/>
    <col min="15071" max="15071" width="6.140625" style="284" customWidth="1"/>
    <col min="15072" max="15072" width="79.5703125" style="284" customWidth="1"/>
    <col min="15073" max="15076" width="14.7109375" style="284" customWidth="1"/>
    <col min="15077" max="15326" width="9.140625" style="284"/>
    <col min="15327" max="15327" width="6.140625" style="284" customWidth="1"/>
    <col min="15328" max="15328" width="79.5703125" style="284" customWidth="1"/>
    <col min="15329" max="15332" width="14.7109375" style="284" customWidth="1"/>
    <col min="15333" max="15582" width="9.140625" style="284"/>
    <col min="15583" max="15583" width="6.140625" style="284" customWidth="1"/>
    <col min="15584" max="15584" width="79.5703125" style="284" customWidth="1"/>
    <col min="15585" max="15588" width="14.7109375" style="284" customWidth="1"/>
    <col min="15589" max="15838" width="9.140625" style="284"/>
    <col min="15839" max="15839" width="6.140625" style="284" customWidth="1"/>
    <col min="15840" max="15840" width="79.5703125" style="284" customWidth="1"/>
    <col min="15841" max="15844" width="14.7109375" style="284" customWidth="1"/>
    <col min="15845" max="16094" width="9.140625" style="284"/>
    <col min="16095" max="16095" width="6.140625" style="284" customWidth="1"/>
    <col min="16096" max="16096" width="79.5703125" style="284" customWidth="1"/>
    <col min="16097" max="16100" width="14.7109375" style="284" customWidth="1"/>
    <col min="16101" max="16384" width="9.140625" style="284"/>
  </cols>
  <sheetData>
    <row r="1" spans="1:12" s="313" customFormat="1" ht="15">
      <c r="A1" s="381" t="s">
        <v>314</v>
      </c>
      <c r="B1" s="381"/>
      <c r="C1" s="381"/>
      <c r="D1" s="381"/>
      <c r="E1" s="381"/>
      <c r="F1" s="381"/>
      <c r="G1" s="381"/>
      <c r="H1" s="312"/>
      <c r="I1" s="312"/>
      <c r="J1" s="312"/>
      <c r="K1" s="312"/>
      <c r="L1" s="312"/>
    </row>
    <row r="2" spans="1:12" s="315" customFormat="1" ht="15">
      <c r="A2" s="314"/>
      <c r="B2" s="315" t="s">
        <v>78</v>
      </c>
    </row>
    <row r="3" spans="1:12">
      <c r="A3" s="384"/>
      <c r="B3" s="384"/>
      <c r="C3" s="384"/>
      <c r="D3" s="384"/>
      <c r="E3" s="384"/>
      <c r="F3" s="384"/>
      <c r="G3" s="384"/>
      <c r="H3" s="384"/>
      <c r="I3" s="384"/>
      <c r="J3" s="384"/>
      <c r="K3" s="384"/>
      <c r="L3" s="384"/>
    </row>
    <row r="4" spans="1:12" s="200" customFormat="1">
      <c r="A4" s="385" t="s">
        <v>4</v>
      </c>
      <c r="B4" s="387" t="s">
        <v>5</v>
      </c>
      <c r="C4" s="389" t="s">
        <v>3</v>
      </c>
      <c r="D4" s="390"/>
      <c r="E4" s="390"/>
      <c r="F4" s="390"/>
      <c r="G4" s="390"/>
      <c r="H4" s="390"/>
      <c r="I4" s="390"/>
      <c r="J4" s="390"/>
      <c r="K4" s="390"/>
      <c r="L4" s="391"/>
    </row>
    <row r="5" spans="1:12" s="200" customFormat="1">
      <c r="A5" s="386"/>
      <c r="B5" s="388"/>
      <c r="C5" s="288" t="s">
        <v>6</v>
      </c>
      <c r="D5" s="288" t="s">
        <v>7</v>
      </c>
      <c r="E5" s="288" t="s">
        <v>8</v>
      </c>
      <c r="F5" s="288" t="s">
        <v>9</v>
      </c>
      <c r="G5" s="288" t="s">
        <v>10</v>
      </c>
      <c r="H5" s="288" t="s">
        <v>11</v>
      </c>
      <c r="I5" s="288" t="s">
        <v>12</v>
      </c>
      <c r="J5" s="288" t="s">
        <v>13</v>
      </c>
      <c r="K5" s="288" t="s">
        <v>14</v>
      </c>
      <c r="L5" s="288" t="s">
        <v>15</v>
      </c>
    </row>
    <row r="6" spans="1:12">
      <c r="A6" s="382" t="s">
        <v>16</v>
      </c>
      <c r="B6" s="383"/>
      <c r="C6" s="383"/>
      <c r="D6" s="383"/>
      <c r="E6" s="383"/>
      <c r="F6" s="383"/>
      <c r="G6" s="383"/>
      <c r="H6" s="383"/>
      <c r="I6" s="383"/>
      <c r="J6" s="383"/>
      <c r="K6" s="383"/>
      <c r="L6" s="383"/>
    </row>
    <row r="7" spans="1:12">
      <c r="A7" s="377" t="s">
        <v>17</v>
      </c>
      <c r="B7" s="378"/>
      <c r="C7" s="289"/>
      <c r="D7" s="289"/>
      <c r="E7" s="289"/>
      <c r="F7" s="289"/>
      <c r="G7" s="289"/>
      <c r="H7" s="289"/>
      <c r="I7" s="289"/>
      <c r="J7" s="289"/>
      <c r="K7" s="289"/>
      <c r="L7" s="289"/>
    </row>
    <row r="8" spans="1:12">
      <c r="A8" s="290">
        <v>1</v>
      </c>
      <c r="B8" s="291" t="s">
        <v>88</v>
      </c>
      <c r="C8" s="292">
        <v>0</v>
      </c>
      <c r="D8" s="292">
        <v>0</v>
      </c>
      <c r="E8" s="292">
        <v>0</v>
      </c>
      <c r="F8" s="292">
        <v>0</v>
      </c>
      <c r="G8" s="292">
        <v>0</v>
      </c>
      <c r="H8" s="292">
        <v>0</v>
      </c>
      <c r="I8" s="292">
        <v>0</v>
      </c>
      <c r="J8" s="292">
        <v>0</v>
      </c>
      <c r="K8" s="292">
        <v>0</v>
      </c>
      <c r="L8" s="292">
        <v>0</v>
      </c>
    </row>
    <row r="9" spans="1:12">
      <c r="A9" s="290">
        <v>2</v>
      </c>
      <c r="B9" s="291" t="s">
        <v>79</v>
      </c>
      <c r="C9" s="292">
        <v>0</v>
      </c>
      <c r="D9" s="292">
        <v>0</v>
      </c>
      <c r="E9" s="292">
        <v>0</v>
      </c>
      <c r="F9" s="292">
        <v>0</v>
      </c>
      <c r="G9" s="292">
        <v>0</v>
      </c>
      <c r="H9" s="292">
        <v>0</v>
      </c>
      <c r="I9" s="292">
        <v>0</v>
      </c>
      <c r="J9" s="292">
        <v>0</v>
      </c>
      <c r="K9" s="292">
        <v>0</v>
      </c>
      <c r="L9" s="292">
        <v>0</v>
      </c>
    </row>
    <row r="10" spans="1:12">
      <c r="A10" s="290">
        <v>3</v>
      </c>
      <c r="B10" s="291" t="s">
        <v>87</v>
      </c>
      <c r="C10" s="292">
        <v>0</v>
      </c>
      <c r="D10" s="292">
        <v>0</v>
      </c>
      <c r="E10" s="292">
        <v>0</v>
      </c>
      <c r="F10" s="292">
        <v>0</v>
      </c>
      <c r="G10" s="292">
        <v>0</v>
      </c>
      <c r="H10" s="292">
        <v>0</v>
      </c>
      <c r="I10" s="292">
        <v>0</v>
      </c>
      <c r="J10" s="292">
        <v>0</v>
      </c>
      <c r="K10" s="292">
        <v>0</v>
      </c>
      <c r="L10" s="292">
        <v>0</v>
      </c>
    </row>
    <row r="11" spans="1:12">
      <c r="A11" s="290">
        <v>4</v>
      </c>
      <c r="B11" s="291" t="s">
        <v>18</v>
      </c>
      <c r="C11" s="293">
        <f>C12+C13</f>
        <v>0</v>
      </c>
      <c r="D11" s="293">
        <f t="shared" ref="D11:L11" si="0">D12+D13</f>
        <v>0</v>
      </c>
      <c r="E11" s="293">
        <f t="shared" si="0"/>
        <v>0</v>
      </c>
      <c r="F11" s="293">
        <f t="shared" si="0"/>
        <v>0</v>
      </c>
      <c r="G11" s="293">
        <f t="shared" si="0"/>
        <v>0</v>
      </c>
      <c r="H11" s="293">
        <f t="shared" si="0"/>
        <v>0</v>
      </c>
      <c r="I11" s="293">
        <f t="shared" si="0"/>
        <v>0</v>
      </c>
      <c r="J11" s="293">
        <f t="shared" si="0"/>
        <v>0</v>
      </c>
      <c r="K11" s="293">
        <f t="shared" si="0"/>
        <v>0</v>
      </c>
      <c r="L11" s="293">
        <f t="shared" si="0"/>
        <v>0</v>
      </c>
    </row>
    <row r="12" spans="1:12">
      <c r="A12" s="294" t="s">
        <v>80</v>
      </c>
      <c r="B12" s="291" t="s">
        <v>19</v>
      </c>
      <c r="C12" s="292">
        <v>0</v>
      </c>
      <c r="D12" s="292">
        <v>0</v>
      </c>
      <c r="E12" s="292">
        <v>0</v>
      </c>
      <c r="F12" s="292">
        <v>0</v>
      </c>
      <c r="G12" s="292">
        <v>0</v>
      </c>
      <c r="H12" s="292">
        <v>0</v>
      </c>
      <c r="I12" s="292">
        <v>0</v>
      </c>
      <c r="J12" s="292">
        <v>0</v>
      </c>
      <c r="K12" s="292">
        <v>0</v>
      </c>
      <c r="L12" s="292">
        <v>0</v>
      </c>
    </row>
    <row r="13" spans="1:12" ht="25.5">
      <c r="A13" s="294" t="s">
        <v>81</v>
      </c>
      <c r="B13" s="291" t="s">
        <v>20</v>
      </c>
      <c r="C13" s="292">
        <v>0</v>
      </c>
      <c r="D13" s="292">
        <v>0</v>
      </c>
      <c r="E13" s="292">
        <v>0</v>
      </c>
      <c r="F13" s="292">
        <v>0</v>
      </c>
      <c r="G13" s="292">
        <v>0</v>
      </c>
      <c r="H13" s="292">
        <v>0</v>
      </c>
      <c r="I13" s="292">
        <v>0</v>
      </c>
      <c r="J13" s="292">
        <v>0</v>
      </c>
      <c r="K13" s="292">
        <v>0</v>
      </c>
      <c r="L13" s="292">
        <v>0</v>
      </c>
    </row>
    <row r="14" spans="1:12">
      <c r="A14" s="294">
        <v>5</v>
      </c>
      <c r="B14" s="291" t="s">
        <v>21</v>
      </c>
      <c r="C14" s="292">
        <v>0</v>
      </c>
      <c r="D14" s="292">
        <v>0</v>
      </c>
      <c r="E14" s="292">
        <v>0</v>
      </c>
      <c r="F14" s="292">
        <v>0</v>
      </c>
      <c r="G14" s="292">
        <v>0</v>
      </c>
      <c r="H14" s="292">
        <v>0</v>
      </c>
      <c r="I14" s="292">
        <v>0</v>
      </c>
      <c r="J14" s="292">
        <v>0</v>
      </c>
      <c r="K14" s="292">
        <v>0</v>
      </c>
      <c r="L14" s="292">
        <v>0</v>
      </c>
    </row>
    <row r="15" spans="1:12">
      <c r="A15" s="294">
        <v>6</v>
      </c>
      <c r="B15" s="291" t="s">
        <v>143</v>
      </c>
      <c r="C15" s="292">
        <v>0</v>
      </c>
      <c r="D15" s="292">
        <v>0</v>
      </c>
      <c r="E15" s="292">
        <v>0</v>
      </c>
      <c r="F15" s="292">
        <v>0</v>
      </c>
      <c r="G15" s="292">
        <v>0</v>
      </c>
      <c r="H15" s="292">
        <v>0</v>
      </c>
      <c r="I15" s="292">
        <v>0</v>
      </c>
      <c r="J15" s="292">
        <v>0</v>
      </c>
      <c r="K15" s="292">
        <v>0</v>
      </c>
      <c r="L15" s="292">
        <v>0</v>
      </c>
    </row>
    <row r="16" spans="1:12">
      <c r="A16" s="374" t="s">
        <v>22</v>
      </c>
      <c r="B16" s="374"/>
      <c r="C16" s="295">
        <f>C8+C9+C10+C11+C14+C15</f>
        <v>0</v>
      </c>
      <c r="D16" s="295">
        <f t="shared" ref="D16:L16" si="1">D8+D9+D10+D11+D14+D15</f>
        <v>0</v>
      </c>
      <c r="E16" s="295">
        <f t="shared" si="1"/>
        <v>0</v>
      </c>
      <c r="F16" s="295">
        <f t="shared" si="1"/>
        <v>0</v>
      </c>
      <c r="G16" s="295">
        <f t="shared" si="1"/>
        <v>0</v>
      </c>
      <c r="H16" s="295">
        <f t="shared" si="1"/>
        <v>0</v>
      </c>
      <c r="I16" s="295">
        <f t="shared" si="1"/>
        <v>0</v>
      </c>
      <c r="J16" s="295">
        <f t="shared" si="1"/>
        <v>0</v>
      </c>
      <c r="K16" s="295">
        <f t="shared" si="1"/>
        <v>0</v>
      </c>
      <c r="L16" s="295">
        <f t="shared" si="1"/>
        <v>0</v>
      </c>
    </row>
    <row r="17" spans="1:20">
      <c r="A17" s="377" t="s">
        <v>23</v>
      </c>
      <c r="B17" s="378"/>
      <c r="C17" s="295"/>
      <c r="D17" s="295"/>
      <c r="E17" s="295"/>
      <c r="F17" s="295"/>
      <c r="G17" s="295"/>
      <c r="H17" s="295"/>
      <c r="I17" s="295"/>
      <c r="J17" s="295"/>
      <c r="K17" s="295"/>
      <c r="L17" s="295"/>
    </row>
    <row r="18" spans="1:20" ht="25.5">
      <c r="A18" s="294">
        <v>7</v>
      </c>
      <c r="B18" s="291" t="s">
        <v>24</v>
      </c>
      <c r="C18" s="293">
        <f>C19+C20</f>
        <v>0</v>
      </c>
      <c r="D18" s="293">
        <f t="shared" ref="D18:L18" si="2">D19+D20</f>
        <v>0</v>
      </c>
      <c r="E18" s="293">
        <f t="shared" si="2"/>
        <v>0</v>
      </c>
      <c r="F18" s="293">
        <f t="shared" si="2"/>
        <v>0</v>
      </c>
      <c r="G18" s="293">
        <f t="shared" si="2"/>
        <v>0</v>
      </c>
      <c r="H18" s="293">
        <f t="shared" si="2"/>
        <v>0</v>
      </c>
      <c r="I18" s="293">
        <f t="shared" si="2"/>
        <v>0</v>
      </c>
      <c r="J18" s="293">
        <f t="shared" si="2"/>
        <v>0</v>
      </c>
      <c r="K18" s="293">
        <f t="shared" si="2"/>
        <v>0</v>
      </c>
      <c r="L18" s="293">
        <f t="shared" si="2"/>
        <v>0</v>
      </c>
    </row>
    <row r="19" spans="1:20">
      <c r="A19" s="296" t="s">
        <v>99</v>
      </c>
      <c r="B19" s="297" t="s">
        <v>25</v>
      </c>
      <c r="C19" s="292">
        <v>0</v>
      </c>
      <c r="D19" s="292">
        <v>0</v>
      </c>
      <c r="E19" s="292">
        <v>0</v>
      </c>
      <c r="F19" s="292">
        <v>0</v>
      </c>
      <c r="G19" s="292">
        <v>0</v>
      </c>
      <c r="H19" s="292">
        <v>0</v>
      </c>
      <c r="I19" s="292">
        <v>0</v>
      </c>
      <c r="J19" s="292">
        <v>0</v>
      </c>
      <c r="K19" s="292">
        <v>0</v>
      </c>
      <c r="L19" s="292">
        <v>0</v>
      </c>
      <c r="N19" s="285"/>
      <c r="O19" s="285"/>
      <c r="P19" s="285"/>
      <c r="Q19" s="285"/>
      <c r="R19" s="285"/>
      <c r="S19" s="285"/>
      <c r="T19" s="285"/>
    </row>
    <row r="20" spans="1:20" ht="25.5">
      <c r="A20" s="294" t="s">
        <v>100</v>
      </c>
      <c r="B20" s="297" t="s">
        <v>26</v>
      </c>
      <c r="C20" s="292">
        <v>0</v>
      </c>
      <c r="D20" s="292">
        <v>0</v>
      </c>
      <c r="E20" s="292">
        <v>0</v>
      </c>
      <c r="F20" s="292">
        <v>0</v>
      </c>
      <c r="G20" s="292">
        <v>0</v>
      </c>
      <c r="H20" s="292">
        <v>0</v>
      </c>
      <c r="I20" s="292">
        <v>0</v>
      </c>
      <c r="J20" s="292">
        <v>0</v>
      </c>
      <c r="K20" s="292">
        <v>0</v>
      </c>
      <c r="L20" s="292">
        <v>0</v>
      </c>
    </row>
    <row r="21" spans="1:20">
      <c r="A21" s="294">
        <v>8</v>
      </c>
      <c r="B21" s="297" t="s">
        <v>27</v>
      </c>
      <c r="C21" s="292">
        <v>0</v>
      </c>
      <c r="D21" s="292">
        <v>0</v>
      </c>
      <c r="E21" s="292">
        <v>0</v>
      </c>
      <c r="F21" s="292">
        <v>0</v>
      </c>
      <c r="G21" s="292">
        <v>0</v>
      </c>
      <c r="H21" s="292">
        <v>0</v>
      </c>
      <c r="I21" s="292">
        <v>0</v>
      </c>
      <c r="J21" s="292">
        <v>0</v>
      </c>
      <c r="K21" s="292">
        <v>0</v>
      </c>
      <c r="L21" s="292">
        <v>0</v>
      </c>
    </row>
    <row r="22" spans="1:20" s="286" customFormat="1">
      <c r="A22" s="374" t="s">
        <v>28</v>
      </c>
      <c r="B22" s="374"/>
      <c r="C22" s="295">
        <f>C18+C21</f>
        <v>0</v>
      </c>
      <c r="D22" s="295">
        <f t="shared" ref="D22:L22" si="3">D18+D21</f>
        <v>0</v>
      </c>
      <c r="E22" s="295">
        <f t="shared" si="3"/>
        <v>0</v>
      </c>
      <c r="F22" s="295">
        <f t="shared" si="3"/>
        <v>0</v>
      </c>
      <c r="G22" s="295">
        <f t="shared" si="3"/>
        <v>0</v>
      </c>
      <c r="H22" s="295">
        <f t="shared" si="3"/>
        <v>0</v>
      </c>
      <c r="I22" s="295">
        <f t="shared" si="3"/>
        <v>0</v>
      </c>
      <c r="J22" s="295">
        <f t="shared" si="3"/>
        <v>0</v>
      </c>
      <c r="K22" s="295">
        <f t="shared" si="3"/>
        <v>0</v>
      </c>
      <c r="L22" s="295">
        <f t="shared" si="3"/>
        <v>0</v>
      </c>
    </row>
    <row r="23" spans="1:20" s="286" customFormat="1">
      <c r="A23" s="374" t="s">
        <v>29</v>
      </c>
      <c r="B23" s="374"/>
      <c r="C23" s="295">
        <f>C16-C22</f>
        <v>0</v>
      </c>
      <c r="D23" s="295">
        <f t="shared" ref="D23:L23" si="4">D16-D22</f>
        <v>0</v>
      </c>
      <c r="E23" s="295">
        <f t="shared" si="4"/>
        <v>0</v>
      </c>
      <c r="F23" s="295">
        <f t="shared" si="4"/>
        <v>0</v>
      </c>
      <c r="G23" s="295">
        <f t="shared" si="4"/>
        <v>0</v>
      </c>
      <c r="H23" s="295">
        <f t="shared" si="4"/>
        <v>0</v>
      </c>
      <c r="I23" s="295">
        <f t="shared" si="4"/>
        <v>0</v>
      </c>
      <c r="J23" s="295">
        <f t="shared" si="4"/>
        <v>0</v>
      </c>
      <c r="K23" s="295">
        <f t="shared" si="4"/>
        <v>0</v>
      </c>
      <c r="L23" s="295">
        <f t="shared" si="4"/>
        <v>0</v>
      </c>
    </row>
    <row r="24" spans="1:20">
      <c r="A24" s="375" t="s">
        <v>30</v>
      </c>
      <c r="B24" s="379"/>
      <c r="C24" s="379"/>
      <c r="D24" s="379"/>
      <c r="E24" s="379"/>
      <c r="F24" s="379"/>
      <c r="G24" s="379"/>
      <c r="H24" s="379"/>
      <c r="I24" s="379"/>
      <c r="J24" s="379"/>
      <c r="K24" s="379"/>
      <c r="L24" s="379"/>
    </row>
    <row r="25" spans="1:20">
      <c r="A25" s="377" t="s">
        <v>31</v>
      </c>
      <c r="B25" s="378"/>
      <c r="C25" s="289"/>
      <c r="D25" s="289"/>
      <c r="E25" s="289"/>
      <c r="F25" s="289"/>
      <c r="G25" s="289"/>
      <c r="H25" s="289"/>
      <c r="I25" s="289"/>
      <c r="J25" s="289"/>
      <c r="K25" s="289"/>
      <c r="L25" s="289"/>
    </row>
    <row r="26" spans="1:20">
      <c r="A26" s="298">
        <v>9</v>
      </c>
      <c r="B26" s="299" t="s">
        <v>32</v>
      </c>
      <c r="C26" s="292">
        <v>0</v>
      </c>
      <c r="D26" s="292">
        <v>0</v>
      </c>
      <c r="E26" s="292">
        <v>0</v>
      </c>
      <c r="F26" s="292">
        <v>0</v>
      </c>
      <c r="G26" s="292">
        <v>0</v>
      </c>
      <c r="H26" s="292">
        <v>0</v>
      </c>
      <c r="I26" s="292">
        <v>0</v>
      </c>
      <c r="J26" s="292">
        <v>0</v>
      </c>
      <c r="K26" s="292">
        <v>0</v>
      </c>
      <c r="L26" s="292">
        <v>0</v>
      </c>
    </row>
    <row r="27" spans="1:20">
      <c r="A27" s="374" t="s">
        <v>33</v>
      </c>
      <c r="B27" s="374"/>
      <c r="C27" s="289">
        <f>C26</f>
        <v>0</v>
      </c>
      <c r="D27" s="289">
        <f t="shared" ref="D27:L27" si="5">D26</f>
        <v>0</v>
      </c>
      <c r="E27" s="289">
        <f t="shared" si="5"/>
        <v>0</v>
      </c>
      <c r="F27" s="289">
        <f t="shared" si="5"/>
        <v>0</v>
      </c>
      <c r="G27" s="289">
        <f t="shared" si="5"/>
        <v>0</v>
      </c>
      <c r="H27" s="289">
        <f t="shared" si="5"/>
        <v>0</v>
      </c>
      <c r="I27" s="289">
        <f t="shared" si="5"/>
        <v>0</v>
      </c>
      <c r="J27" s="289">
        <f t="shared" si="5"/>
        <v>0</v>
      </c>
      <c r="K27" s="289">
        <f t="shared" si="5"/>
        <v>0</v>
      </c>
      <c r="L27" s="289">
        <f t="shared" si="5"/>
        <v>0</v>
      </c>
    </row>
    <row r="28" spans="1:20">
      <c r="A28" s="375" t="s">
        <v>684</v>
      </c>
      <c r="B28" s="380"/>
      <c r="C28" s="289"/>
      <c r="D28" s="289"/>
      <c r="E28" s="289"/>
      <c r="F28" s="289"/>
      <c r="G28" s="289"/>
      <c r="H28" s="289"/>
      <c r="I28" s="289"/>
      <c r="J28" s="289"/>
      <c r="K28" s="289"/>
      <c r="L28" s="289"/>
    </row>
    <row r="29" spans="1:20">
      <c r="A29" s="294">
        <v>10</v>
      </c>
      <c r="B29" s="291" t="s">
        <v>34</v>
      </c>
      <c r="C29" s="292">
        <v>0</v>
      </c>
      <c r="D29" s="292">
        <v>0</v>
      </c>
      <c r="E29" s="292">
        <v>0</v>
      </c>
      <c r="F29" s="292">
        <v>0</v>
      </c>
      <c r="G29" s="292">
        <v>0</v>
      </c>
      <c r="H29" s="292">
        <v>0</v>
      </c>
      <c r="I29" s="292">
        <v>0</v>
      </c>
      <c r="J29" s="292">
        <v>0</v>
      </c>
      <c r="K29" s="292">
        <v>0</v>
      </c>
      <c r="L29" s="292">
        <v>0</v>
      </c>
    </row>
    <row r="30" spans="1:20">
      <c r="A30" s="294">
        <v>11</v>
      </c>
      <c r="B30" s="291" t="s">
        <v>35</v>
      </c>
      <c r="C30" s="292">
        <v>0</v>
      </c>
      <c r="D30" s="292">
        <v>0</v>
      </c>
      <c r="E30" s="292">
        <v>0</v>
      </c>
      <c r="F30" s="292">
        <v>0</v>
      </c>
      <c r="G30" s="292">
        <v>0</v>
      </c>
      <c r="H30" s="292">
        <v>0</v>
      </c>
      <c r="I30" s="292">
        <v>0</v>
      </c>
      <c r="J30" s="292">
        <v>0</v>
      </c>
      <c r="K30" s="292">
        <v>0</v>
      </c>
      <c r="L30" s="292">
        <v>0</v>
      </c>
    </row>
    <row r="31" spans="1:20" ht="25.5">
      <c r="A31" s="294">
        <v>12</v>
      </c>
      <c r="B31" s="291" t="s">
        <v>36</v>
      </c>
      <c r="C31" s="292">
        <v>0</v>
      </c>
      <c r="D31" s="292">
        <v>0</v>
      </c>
      <c r="E31" s="292">
        <v>0</v>
      </c>
      <c r="F31" s="292">
        <v>0</v>
      </c>
      <c r="G31" s="292">
        <v>0</v>
      </c>
      <c r="H31" s="292">
        <v>0</v>
      </c>
      <c r="I31" s="292">
        <v>0</v>
      </c>
      <c r="J31" s="292">
        <v>0</v>
      </c>
      <c r="K31" s="292">
        <v>0</v>
      </c>
      <c r="L31" s="292">
        <v>0</v>
      </c>
    </row>
    <row r="32" spans="1:20">
      <c r="A32" s="294">
        <v>13</v>
      </c>
      <c r="B32" s="299" t="s">
        <v>124</v>
      </c>
      <c r="C32" s="292">
        <v>0</v>
      </c>
      <c r="D32" s="292">
        <v>0</v>
      </c>
      <c r="E32" s="292">
        <v>0</v>
      </c>
      <c r="F32" s="292">
        <v>0</v>
      </c>
      <c r="G32" s="292">
        <v>0</v>
      </c>
      <c r="H32" s="292">
        <v>0</v>
      </c>
      <c r="I32" s="292">
        <v>0</v>
      </c>
      <c r="J32" s="292">
        <v>0</v>
      </c>
      <c r="K32" s="292">
        <v>0</v>
      </c>
      <c r="L32" s="292">
        <v>0</v>
      </c>
    </row>
    <row r="33" spans="1:12" ht="25.5">
      <c r="A33" s="294">
        <v>14</v>
      </c>
      <c r="B33" s="299" t="s">
        <v>144</v>
      </c>
      <c r="C33" s="292">
        <v>0</v>
      </c>
      <c r="D33" s="292">
        <v>0</v>
      </c>
      <c r="E33" s="292">
        <v>0</v>
      </c>
      <c r="F33" s="292">
        <v>0</v>
      </c>
      <c r="G33" s="292">
        <v>0</v>
      </c>
      <c r="H33" s="292">
        <v>0</v>
      </c>
      <c r="I33" s="292">
        <v>0</v>
      </c>
      <c r="J33" s="292">
        <v>0</v>
      </c>
      <c r="K33" s="292">
        <v>0</v>
      </c>
      <c r="L33" s="292">
        <v>0</v>
      </c>
    </row>
    <row r="34" spans="1:12" ht="38.25">
      <c r="A34" s="294">
        <v>15</v>
      </c>
      <c r="B34" s="299" t="s">
        <v>307</v>
      </c>
      <c r="C34" s="292">
        <v>0</v>
      </c>
      <c r="D34" s="292">
        <v>0</v>
      </c>
      <c r="E34" s="292">
        <v>0</v>
      </c>
      <c r="F34" s="292">
        <v>0</v>
      </c>
      <c r="G34" s="292">
        <v>0</v>
      </c>
      <c r="H34" s="292">
        <v>0</v>
      </c>
      <c r="I34" s="292">
        <v>0</v>
      </c>
      <c r="J34" s="292">
        <v>0</v>
      </c>
      <c r="K34" s="292">
        <v>0</v>
      </c>
      <c r="L34" s="292">
        <v>0</v>
      </c>
    </row>
    <row r="35" spans="1:12">
      <c r="A35" s="374" t="s">
        <v>37</v>
      </c>
      <c r="B35" s="374"/>
      <c r="C35" s="295">
        <f t="shared" ref="C35:L35" si="6">SUM(C29:C34)</f>
        <v>0</v>
      </c>
      <c r="D35" s="295">
        <f t="shared" si="6"/>
        <v>0</v>
      </c>
      <c r="E35" s="295">
        <f t="shared" si="6"/>
        <v>0</v>
      </c>
      <c r="F35" s="295">
        <f t="shared" si="6"/>
        <v>0</v>
      </c>
      <c r="G35" s="295">
        <f t="shared" si="6"/>
        <v>0</v>
      </c>
      <c r="H35" s="295">
        <f t="shared" si="6"/>
        <v>0</v>
      </c>
      <c r="I35" s="295">
        <f t="shared" si="6"/>
        <v>0</v>
      </c>
      <c r="J35" s="295">
        <f t="shared" si="6"/>
        <v>0</v>
      </c>
      <c r="K35" s="295">
        <f t="shared" si="6"/>
        <v>0</v>
      </c>
      <c r="L35" s="295">
        <f t="shared" si="6"/>
        <v>0</v>
      </c>
    </row>
    <row r="36" spans="1:12">
      <c r="A36" s="374" t="s">
        <v>38</v>
      </c>
      <c r="B36" s="374"/>
      <c r="C36" s="295">
        <f t="shared" ref="C36:L36" si="7">C27-C35</f>
        <v>0</v>
      </c>
      <c r="D36" s="295">
        <f t="shared" si="7"/>
        <v>0</v>
      </c>
      <c r="E36" s="295">
        <f t="shared" si="7"/>
        <v>0</v>
      </c>
      <c r="F36" s="295">
        <f t="shared" si="7"/>
        <v>0</v>
      </c>
      <c r="G36" s="295">
        <f t="shared" si="7"/>
        <v>0</v>
      </c>
      <c r="H36" s="295">
        <f t="shared" si="7"/>
        <v>0</v>
      </c>
      <c r="I36" s="295">
        <f t="shared" si="7"/>
        <v>0</v>
      </c>
      <c r="J36" s="295">
        <f t="shared" si="7"/>
        <v>0</v>
      </c>
      <c r="K36" s="295">
        <f t="shared" si="7"/>
        <v>0</v>
      </c>
      <c r="L36" s="295">
        <f t="shared" si="7"/>
        <v>0</v>
      </c>
    </row>
    <row r="37" spans="1:12">
      <c r="A37" s="374" t="s">
        <v>39</v>
      </c>
      <c r="B37" s="374"/>
      <c r="C37" s="295">
        <f t="shared" ref="C37:L37" si="8">C36+C23</f>
        <v>0</v>
      </c>
      <c r="D37" s="295">
        <f t="shared" si="8"/>
        <v>0</v>
      </c>
      <c r="E37" s="295">
        <f t="shared" si="8"/>
        <v>0</v>
      </c>
      <c r="F37" s="295">
        <f t="shared" si="8"/>
        <v>0</v>
      </c>
      <c r="G37" s="295">
        <f t="shared" si="8"/>
        <v>0</v>
      </c>
      <c r="H37" s="295">
        <f t="shared" si="8"/>
        <v>0</v>
      </c>
      <c r="I37" s="295">
        <f t="shared" si="8"/>
        <v>0</v>
      </c>
      <c r="J37" s="295">
        <f t="shared" si="8"/>
        <v>0</v>
      </c>
      <c r="K37" s="295">
        <f t="shared" si="8"/>
        <v>0</v>
      </c>
      <c r="L37" s="295">
        <f t="shared" si="8"/>
        <v>0</v>
      </c>
    </row>
    <row r="38" spans="1:12">
      <c r="A38" s="375" t="s">
        <v>40</v>
      </c>
      <c r="B38" s="376"/>
      <c r="C38" s="376"/>
      <c r="D38" s="376"/>
      <c r="E38" s="376"/>
      <c r="F38" s="376"/>
      <c r="G38" s="376"/>
      <c r="H38" s="376"/>
      <c r="I38" s="376"/>
      <c r="J38" s="376"/>
      <c r="K38" s="376"/>
      <c r="L38" s="376"/>
    </row>
    <row r="39" spans="1:12">
      <c r="A39" s="294"/>
      <c r="B39" s="300" t="s">
        <v>41</v>
      </c>
      <c r="C39" s="295"/>
      <c r="D39" s="295"/>
      <c r="E39" s="295"/>
      <c r="F39" s="295"/>
      <c r="G39" s="295"/>
      <c r="H39" s="295"/>
      <c r="I39" s="295"/>
      <c r="J39" s="295"/>
      <c r="K39" s="295"/>
      <c r="L39" s="295"/>
    </row>
    <row r="40" spans="1:12">
      <c r="A40" s="298">
        <v>16</v>
      </c>
      <c r="B40" s="301" t="s">
        <v>42</v>
      </c>
      <c r="C40" s="302">
        <f>C41+C44+C47+C50+C53+C56+C59+C62+C65+C68</f>
        <v>0</v>
      </c>
      <c r="D40" s="302">
        <f t="shared" ref="D40:L40" si="9">D41+D44+D47+D50+D53+D56+D59+D62+D65+D68</f>
        <v>0</v>
      </c>
      <c r="E40" s="302">
        <f t="shared" si="9"/>
        <v>0</v>
      </c>
      <c r="F40" s="302">
        <f t="shared" si="9"/>
        <v>0</v>
      </c>
      <c r="G40" s="302">
        <f t="shared" si="9"/>
        <v>0</v>
      </c>
      <c r="H40" s="302">
        <f t="shared" si="9"/>
        <v>0</v>
      </c>
      <c r="I40" s="302">
        <f t="shared" si="9"/>
        <v>0</v>
      </c>
      <c r="J40" s="302">
        <f t="shared" si="9"/>
        <v>0</v>
      </c>
      <c r="K40" s="302">
        <f t="shared" si="9"/>
        <v>0</v>
      </c>
      <c r="L40" s="302">
        <f t="shared" si="9"/>
        <v>0</v>
      </c>
    </row>
    <row r="41" spans="1:12" ht="25.5">
      <c r="A41" s="303" t="s">
        <v>125</v>
      </c>
      <c r="B41" s="301" t="s">
        <v>106</v>
      </c>
      <c r="C41" s="304">
        <f>C42+C43</f>
        <v>0</v>
      </c>
      <c r="D41" s="304">
        <f t="shared" ref="D41:L41" si="10">D42+D43</f>
        <v>0</v>
      </c>
      <c r="E41" s="304">
        <f t="shared" si="10"/>
        <v>0</v>
      </c>
      <c r="F41" s="304">
        <f t="shared" si="10"/>
        <v>0</v>
      </c>
      <c r="G41" s="304">
        <f t="shared" si="10"/>
        <v>0</v>
      </c>
      <c r="H41" s="304">
        <f t="shared" si="10"/>
        <v>0</v>
      </c>
      <c r="I41" s="304">
        <f t="shared" si="10"/>
        <v>0</v>
      </c>
      <c r="J41" s="304">
        <f t="shared" si="10"/>
        <v>0</v>
      </c>
      <c r="K41" s="304">
        <f t="shared" si="10"/>
        <v>0</v>
      </c>
      <c r="L41" s="304">
        <f t="shared" si="10"/>
        <v>0</v>
      </c>
    </row>
    <row r="42" spans="1:12" ht="25.5">
      <c r="A42" s="298"/>
      <c r="B42" s="299" t="s">
        <v>107</v>
      </c>
      <c r="C42" s="292">
        <v>0</v>
      </c>
      <c r="D42" s="292">
        <v>0</v>
      </c>
      <c r="E42" s="292">
        <v>0</v>
      </c>
      <c r="F42" s="292">
        <v>0</v>
      </c>
      <c r="G42" s="292">
        <v>0</v>
      </c>
      <c r="H42" s="292">
        <v>0</v>
      </c>
      <c r="I42" s="292">
        <v>0</v>
      </c>
      <c r="J42" s="292">
        <v>0</v>
      </c>
      <c r="K42" s="292">
        <v>0</v>
      </c>
      <c r="L42" s="292">
        <v>0</v>
      </c>
    </row>
    <row r="43" spans="1:12" ht="25.5">
      <c r="A43" s="298"/>
      <c r="B43" s="299" t="s">
        <v>108</v>
      </c>
      <c r="C43" s="292">
        <v>0</v>
      </c>
      <c r="D43" s="292">
        <v>0</v>
      </c>
      <c r="E43" s="292">
        <v>0</v>
      </c>
      <c r="F43" s="292">
        <v>0</v>
      </c>
      <c r="G43" s="292">
        <v>0</v>
      </c>
      <c r="H43" s="292">
        <v>0</v>
      </c>
      <c r="I43" s="292">
        <v>0</v>
      </c>
      <c r="J43" s="292">
        <v>0</v>
      </c>
      <c r="K43" s="292">
        <v>0</v>
      </c>
      <c r="L43" s="292">
        <v>0</v>
      </c>
    </row>
    <row r="44" spans="1:12" ht="25.5">
      <c r="A44" s="298" t="s">
        <v>126</v>
      </c>
      <c r="B44" s="301" t="s">
        <v>109</v>
      </c>
      <c r="C44" s="304">
        <f>C45+C46</f>
        <v>0</v>
      </c>
      <c r="D44" s="304">
        <f>D45+D46</f>
        <v>0</v>
      </c>
      <c r="E44" s="304">
        <f t="shared" ref="E44:L44" si="11">E45+E46</f>
        <v>0</v>
      </c>
      <c r="F44" s="304">
        <f t="shared" si="11"/>
        <v>0</v>
      </c>
      <c r="G44" s="304">
        <f t="shared" si="11"/>
        <v>0</v>
      </c>
      <c r="H44" s="304">
        <f t="shared" si="11"/>
        <v>0</v>
      </c>
      <c r="I44" s="304">
        <f t="shared" si="11"/>
        <v>0</v>
      </c>
      <c r="J44" s="304">
        <f t="shared" si="11"/>
        <v>0</v>
      </c>
      <c r="K44" s="304">
        <f t="shared" si="11"/>
        <v>0</v>
      </c>
      <c r="L44" s="304">
        <f t="shared" si="11"/>
        <v>0</v>
      </c>
    </row>
    <row r="45" spans="1:12" ht="25.5">
      <c r="A45" s="298"/>
      <c r="B45" s="299" t="s">
        <v>110</v>
      </c>
      <c r="C45" s="292">
        <v>0</v>
      </c>
      <c r="D45" s="292">
        <v>0</v>
      </c>
      <c r="E45" s="292">
        <v>0</v>
      </c>
      <c r="F45" s="292">
        <v>0</v>
      </c>
      <c r="G45" s="292">
        <v>0</v>
      </c>
      <c r="H45" s="292">
        <v>0</v>
      </c>
      <c r="I45" s="292">
        <v>0</v>
      </c>
      <c r="J45" s="292">
        <v>0</v>
      </c>
      <c r="K45" s="292">
        <v>0</v>
      </c>
      <c r="L45" s="292">
        <v>0</v>
      </c>
    </row>
    <row r="46" spans="1:12" ht="25.5">
      <c r="A46" s="298"/>
      <c r="B46" s="299" t="s">
        <v>111</v>
      </c>
      <c r="C46" s="292">
        <v>0</v>
      </c>
      <c r="D46" s="292">
        <v>0</v>
      </c>
      <c r="E46" s="292">
        <v>0</v>
      </c>
      <c r="F46" s="292">
        <v>0</v>
      </c>
      <c r="G46" s="292">
        <v>0</v>
      </c>
      <c r="H46" s="292">
        <v>0</v>
      </c>
      <c r="I46" s="292">
        <v>0</v>
      </c>
      <c r="J46" s="292">
        <v>0</v>
      </c>
      <c r="K46" s="292">
        <v>0</v>
      </c>
      <c r="L46" s="292">
        <v>0</v>
      </c>
    </row>
    <row r="47" spans="1:12">
      <c r="A47" s="298" t="s">
        <v>127</v>
      </c>
      <c r="B47" s="301" t="s">
        <v>77</v>
      </c>
      <c r="C47" s="304">
        <f>C48+C49</f>
        <v>0</v>
      </c>
      <c r="D47" s="304">
        <f t="shared" ref="D47:L47" si="12">D48+D49</f>
        <v>0</v>
      </c>
      <c r="E47" s="304">
        <f t="shared" si="12"/>
        <v>0</v>
      </c>
      <c r="F47" s="304">
        <f t="shared" si="12"/>
        <v>0</v>
      </c>
      <c r="G47" s="304">
        <f t="shared" si="12"/>
        <v>0</v>
      </c>
      <c r="H47" s="304">
        <f t="shared" si="12"/>
        <v>0</v>
      </c>
      <c r="I47" s="304">
        <f t="shared" si="12"/>
        <v>0</v>
      </c>
      <c r="J47" s="304">
        <f t="shared" si="12"/>
        <v>0</v>
      </c>
      <c r="K47" s="304">
        <f t="shared" si="12"/>
        <v>0</v>
      </c>
      <c r="L47" s="304">
        <f t="shared" si="12"/>
        <v>0</v>
      </c>
    </row>
    <row r="48" spans="1:12">
      <c r="A48" s="298"/>
      <c r="B48" s="299" t="s">
        <v>68</v>
      </c>
      <c r="C48" s="292">
        <v>0</v>
      </c>
      <c r="D48" s="292">
        <v>0</v>
      </c>
      <c r="E48" s="292">
        <v>0</v>
      </c>
      <c r="F48" s="292">
        <v>0</v>
      </c>
      <c r="G48" s="292">
        <v>0</v>
      </c>
      <c r="H48" s="292">
        <v>0</v>
      </c>
      <c r="I48" s="292">
        <v>0</v>
      </c>
      <c r="J48" s="292">
        <v>0</v>
      </c>
      <c r="K48" s="292">
        <v>0</v>
      </c>
      <c r="L48" s="292">
        <v>0</v>
      </c>
    </row>
    <row r="49" spans="1:12">
      <c r="A49" s="298"/>
      <c r="B49" s="299" t="s">
        <v>69</v>
      </c>
      <c r="C49" s="292">
        <v>0</v>
      </c>
      <c r="D49" s="292">
        <v>0</v>
      </c>
      <c r="E49" s="292">
        <v>0</v>
      </c>
      <c r="F49" s="292">
        <v>0</v>
      </c>
      <c r="G49" s="292">
        <v>0</v>
      </c>
      <c r="H49" s="292">
        <v>0</v>
      </c>
      <c r="I49" s="292">
        <v>0</v>
      </c>
      <c r="J49" s="292">
        <v>0</v>
      </c>
      <c r="K49" s="292">
        <v>0</v>
      </c>
      <c r="L49" s="292">
        <v>0</v>
      </c>
    </row>
    <row r="50" spans="1:12" ht="25.5">
      <c r="A50" s="298" t="s">
        <v>128</v>
      </c>
      <c r="B50" s="301" t="s">
        <v>112</v>
      </c>
      <c r="C50" s="304">
        <f>C51+C52</f>
        <v>0</v>
      </c>
      <c r="D50" s="304">
        <f t="shared" ref="D50:L50" si="13">D51+D52</f>
        <v>0</v>
      </c>
      <c r="E50" s="304">
        <f t="shared" si="13"/>
        <v>0</v>
      </c>
      <c r="F50" s="304">
        <f t="shared" si="13"/>
        <v>0</v>
      </c>
      <c r="G50" s="304">
        <f t="shared" si="13"/>
        <v>0</v>
      </c>
      <c r="H50" s="304">
        <f t="shared" si="13"/>
        <v>0</v>
      </c>
      <c r="I50" s="304">
        <f t="shared" si="13"/>
        <v>0</v>
      </c>
      <c r="J50" s="304">
        <f t="shared" si="13"/>
        <v>0</v>
      </c>
      <c r="K50" s="304">
        <f t="shared" si="13"/>
        <v>0</v>
      </c>
      <c r="L50" s="304">
        <f t="shared" si="13"/>
        <v>0</v>
      </c>
    </row>
    <row r="51" spans="1:12" ht="38.25">
      <c r="A51" s="298"/>
      <c r="B51" s="299" t="s">
        <v>113</v>
      </c>
      <c r="C51" s="292">
        <v>0</v>
      </c>
      <c r="D51" s="292">
        <v>0</v>
      </c>
      <c r="E51" s="292">
        <v>0</v>
      </c>
      <c r="F51" s="292">
        <v>0</v>
      </c>
      <c r="G51" s="292">
        <v>0</v>
      </c>
      <c r="H51" s="292">
        <v>0</v>
      </c>
      <c r="I51" s="292">
        <v>0</v>
      </c>
      <c r="J51" s="292">
        <v>0</v>
      </c>
      <c r="K51" s="292">
        <v>0</v>
      </c>
      <c r="L51" s="292">
        <v>0</v>
      </c>
    </row>
    <row r="52" spans="1:12" ht="38.25">
      <c r="A52" s="298"/>
      <c r="B52" s="299" t="s">
        <v>114</v>
      </c>
      <c r="C52" s="292">
        <v>0</v>
      </c>
      <c r="D52" s="292">
        <v>0</v>
      </c>
      <c r="E52" s="292">
        <v>0</v>
      </c>
      <c r="F52" s="292">
        <v>0</v>
      </c>
      <c r="G52" s="292">
        <v>0</v>
      </c>
      <c r="H52" s="292">
        <v>0</v>
      </c>
      <c r="I52" s="292">
        <v>0</v>
      </c>
      <c r="J52" s="292">
        <v>0</v>
      </c>
      <c r="K52" s="292">
        <v>0</v>
      </c>
      <c r="L52" s="292">
        <v>0</v>
      </c>
    </row>
    <row r="53" spans="1:12" ht="25.5">
      <c r="A53" s="298" t="s">
        <v>129</v>
      </c>
      <c r="B53" s="301" t="s">
        <v>115</v>
      </c>
      <c r="C53" s="304">
        <f>C54+C55</f>
        <v>0</v>
      </c>
      <c r="D53" s="304">
        <f t="shared" ref="D53:L53" si="14">D54+D55</f>
        <v>0</v>
      </c>
      <c r="E53" s="304">
        <f t="shared" si="14"/>
        <v>0</v>
      </c>
      <c r="F53" s="304">
        <f t="shared" si="14"/>
        <v>0</v>
      </c>
      <c r="G53" s="304">
        <f t="shared" si="14"/>
        <v>0</v>
      </c>
      <c r="H53" s="304">
        <f t="shared" si="14"/>
        <v>0</v>
      </c>
      <c r="I53" s="304">
        <f t="shared" si="14"/>
        <v>0</v>
      </c>
      <c r="J53" s="304">
        <f t="shared" si="14"/>
        <v>0</v>
      </c>
      <c r="K53" s="304">
        <f t="shared" si="14"/>
        <v>0</v>
      </c>
      <c r="L53" s="304">
        <f t="shared" si="14"/>
        <v>0</v>
      </c>
    </row>
    <row r="54" spans="1:12" ht="25.5">
      <c r="A54" s="298"/>
      <c r="B54" s="299" t="s">
        <v>116</v>
      </c>
      <c r="C54" s="292">
        <v>0</v>
      </c>
      <c r="D54" s="292">
        <v>0</v>
      </c>
      <c r="E54" s="292">
        <v>0</v>
      </c>
      <c r="F54" s="292">
        <v>0</v>
      </c>
      <c r="G54" s="292">
        <v>0</v>
      </c>
      <c r="H54" s="292">
        <v>0</v>
      </c>
      <c r="I54" s="292">
        <v>0</v>
      </c>
      <c r="J54" s="292">
        <v>0</v>
      </c>
      <c r="K54" s="292">
        <v>0</v>
      </c>
      <c r="L54" s="292">
        <v>0</v>
      </c>
    </row>
    <row r="55" spans="1:12" ht="25.5">
      <c r="A55" s="298"/>
      <c r="B55" s="299" t="s">
        <v>117</v>
      </c>
      <c r="C55" s="292">
        <v>0</v>
      </c>
      <c r="D55" s="292">
        <v>0</v>
      </c>
      <c r="E55" s="292">
        <v>0</v>
      </c>
      <c r="F55" s="292">
        <v>0</v>
      </c>
      <c r="G55" s="292">
        <v>0</v>
      </c>
      <c r="H55" s="292">
        <v>0</v>
      </c>
      <c r="I55" s="292">
        <v>0</v>
      </c>
      <c r="J55" s="292">
        <v>0</v>
      </c>
      <c r="K55" s="292">
        <v>0</v>
      </c>
      <c r="L55" s="292">
        <v>0</v>
      </c>
    </row>
    <row r="56" spans="1:12" ht="25.5">
      <c r="A56" s="298" t="s">
        <v>130</v>
      </c>
      <c r="B56" s="301" t="s">
        <v>118</v>
      </c>
      <c r="C56" s="304">
        <f>C57+C58</f>
        <v>0</v>
      </c>
      <c r="D56" s="304">
        <f t="shared" ref="D56:L56" si="15">D57+D58</f>
        <v>0</v>
      </c>
      <c r="E56" s="304">
        <f t="shared" si="15"/>
        <v>0</v>
      </c>
      <c r="F56" s="304">
        <f t="shared" si="15"/>
        <v>0</v>
      </c>
      <c r="G56" s="304">
        <f t="shared" si="15"/>
        <v>0</v>
      </c>
      <c r="H56" s="304">
        <f t="shared" si="15"/>
        <v>0</v>
      </c>
      <c r="I56" s="304">
        <f t="shared" si="15"/>
        <v>0</v>
      </c>
      <c r="J56" s="304">
        <f t="shared" si="15"/>
        <v>0</v>
      </c>
      <c r="K56" s="304">
        <f t="shared" si="15"/>
        <v>0</v>
      </c>
      <c r="L56" s="304">
        <f t="shared" si="15"/>
        <v>0</v>
      </c>
    </row>
    <row r="57" spans="1:12" ht="38.25">
      <c r="A57" s="298"/>
      <c r="B57" s="299" t="s">
        <v>119</v>
      </c>
      <c r="C57" s="292">
        <v>0</v>
      </c>
      <c r="D57" s="292">
        <v>0</v>
      </c>
      <c r="E57" s="292">
        <v>0</v>
      </c>
      <c r="F57" s="292">
        <v>0</v>
      </c>
      <c r="G57" s="292">
        <v>0</v>
      </c>
      <c r="H57" s="292">
        <v>0</v>
      </c>
      <c r="I57" s="292">
        <v>0</v>
      </c>
      <c r="J57" s="292">
        <v>0</v>
      </c>
      <c r="K57" s="292">
        <v>0</v>
      </c>
      <c r="L57" s="292">
        <v>0</v>
      </c>
    </row>
    <row r="58" spans="1:12" ht="38.25">
      <c r="A58" s="298"/>
      <c r="B58" s="299" t="s">
        <v>120</v>
      </c>
      <c r="C58" s="292">
        <v>0</v>
      </c>
      <c r="D58" s="292">
        <v>0</v>
      </c>
      <c r="E58" s="292">
        <v>0</v>
      </c>
      <c r="F58" s="292">
        <v>0</v>
      </c>
      <c r="G58" s="292">
        <v>0</v>
      </c>
      <c r="H58" s="292">
        <v>0</v>
      </c>
      <c r="I58" s="292">
        <v>0</v>
      </c>
      <c r="J58" s="292">
        <v>0</v>
      </c>
      <c r="K58" s="292">
        <v>0</v>
      </c>
      <c r="L58" s="292">
        <v>0</v>
      </c>
    </row>
    <row r="59" spans="1:12">
      <c r="A59" s="298" t="s">
        <v>131</v>
      </c>
      <c r="B59" s="301" t="s">
        <v>123</v>
      </c>
      <c r="C59" s="304">
        <f>C60+C61</f>
        <v>0</v>
      </c>
      <c r="D59" s="304">
        <f t="shared" ref="D59:L59" si="16">D60+D61</f>
        <v>0</v>
      </c>
      <c r="E59" s="304">
        <f t="shared" si="16"/>
        <v>0</v>
      </c>
      <c r="F59" s="304">
        <f t="shared" si="16"/>
        <v>0</v>
      </c>
      <c r="G59" s="304">
        <f t="shared" si="16"/>
        <v>0</v>
      </c>
      <c r="H59" s="304">
        <f t="shared" si="16"/>
        <v>0</v>
      </c>
      <c r="I59" s="304">
        <f t="shared" si="16"/>
        <v>0</v>
      </c>
      <c r="J59" s="304">
        <f t="shared" si="16"/>
        <v>0</v>
      </c>
      <c r="K59" s="304">
        <f t="shared" si="16"/>
        <v>0</v>
      </c>
      <c r="L59" s="304">
        <f t="shared" si="16"/>
        <v>0</v>
      </c>
    </row>
    <row r="60" spans="1:12" ht="25.5">
      <c r="A60" s="298"/>
      <c r="B60" s="299" t="s">
        <v>121</v>
      </c>
      <c r="C60" s="292">
        <v>0</v>
      </c>
      <c r="D60" s="292">
        <v>0</v>
      </c>
      <c r="E60" s="292">
        <v>0</v>
      </c>
      <c r="F60" s="292">
        <v>0</v>
      </c>
      <c r="G60" s="292">
        <v>0</v>
      </c>
      <c r="H60" s="292">
        <v>0</v>
      </c>
      <c r="I60" s="292">
        <v>0</v>
      </c>
      <c r="J60" s="292">
        <v>0</v>
      </c>
      <c r="K60" s="292">
        <v>0</v>
      </c>
      <c r="L60" s="292">
        <v>0</v>
      </c>
    </row>
    <row r="61" spans="1:12" ht="25.5">
      <c r="A61" s="298"/>
      <c r="B61" s="299" t="s">
        <v>122</v>
      </c>
      <c r="C61" s="292">
        <v>0</v>
      </c>
      <c r="D61" s="292">
        <v>0</v>
      </c>
      <c r="E61" s="292">
        <v>0</v>
      </c>
      <c r="F61" s="292">
        <v>0</v>
      </c>
      <c r="G61" s="292">
        <v>0</v>
      </c>
      <c r="H61" s="292">
        <v>0</v>
      </c>
      <c r="I61" s="292">
        <v>0</v>
      </c>
      <c r="J61" s="292">
        <v>0</v>
      </c>
      <c r="K61" s="292">
        <v>0</v>
      </c>
      <c r="L61" s="292">
        <v>0</v>
      </c>
    </row>
    <row r="62" spans="1:12" s="286" customFormat="1">
      <c r="A62" s="296" t="s">
        <v>132</v>
      </c>
      <c r="B62" s="301" t="s">
        <v>2</v>
      </c>
      <c r="C62" s="305">
        <f>C63+C64</f>
        <v>0</v>
      </c>
      <c r="D62" s="305">
        <f t="shared" ref="D62:L62" si="17">D63+D64</f>
        <v>0</v>
      </c>
      <c r="E62" s="305">
        <f t="shared" si="17"/>
        <v>0</v>
      </c>
      <c r="F62" s="305">
        <f t="shared" si="17"/>
        <v>0</v>
      </c>
      <c r="G62" s="305">
        <f t="shared" si="17"/>
        <v>0</v>
      </c>
      <c r="H62" s="305">
        <f t="shared" si="17"/>
        <v>0</v>
      </c>
      <c r="I62" s="305">
        <f t="shared" si="17"/>
        <v>0</v>
      </c>
      <c r="J62" s="305">
        <f t="shared" si="17"/>
        <v>0</v>
      </c>
      <c r="K62" s="305">
        <f t="shared" si="17"/>
        <v>0</v>
      </c>
      <c r="L62" s="305">
        <f t="shared" si="17"/>
        <v>0</v>
      </c>
    </row>
    <row r="63" spans="1:12">
      <c r="A63" s="294"/>
      <c r="B63" s="291" t="s">
        <v>43</v>
      </c>
      <c r="C63" s="292">
        <v>0</v>
      </c>
      <c r="D63" s="292">
        <v>0</v>
      </c>
      <c r="E63" s="292">
        <v>0</v>
      </c>
      <c r="F63" s="292">
        <v>0</v>
      </c>
      <c r="G63" s="292">
        <v>0</v>
      </c>
      <c r="H63" s="292">
        <v>0</v>
      </c>
      <c r="I63" s="292">
        <v>0</v>
      </c>
      <c r="J63" s="292">
        <v>0</v>
      </c>
      <c r="K63" s="292">
        <v>0</v>
      </c>
      <c r="L63" s="292">
        <v>0</v>
      </c>
    </row>
    <row r="64" spans="1:12">
      <c r="A64" s="294"/>
      <c r="B64" s="291" t="s">
        <v>44</v>
      </c>
      <c r="C64" s="292">
        <v>0</v>
      </c>
      <c r="D64" s="292">
        <v>0</v>
      </c>
      <c r="E64" s="292">
        <v>0</v>
      </c>
      <c r="F64" s="292">
        <v>0</v>
      </c>
      <c r="G64" s="292">
        <v>0</v>
      </c>
      <c r="H64" s="292">
        <v>0</v>
      </c>
      <c r="I64" s="292">
        <v>0</v>
      </c>
      <c r="J64" s="292">
        <v>0</v>
      </c>
      <c r="K64" s="292">
        <v>0</v>
      </c>
      <c r="L64" s="292">
        <v>0</v>
      </c>
    </row>
    <row r="65" spans="1:15" ht="25.5">
      <c r="A65" s="298" t="s">
        <v>133</v>
      </c>
      <c r="B65" s="301" t="s">
        <v>89</v>
      </c>
      <c r="C65" s="304">
        <f>C66+C67</f>
        <v>0</v>
      </c>
      <c r="D65" s="304">
        <f t="shared" ref="D65:L65" si="18">D66+D67</f>
        <v>0</v>
      </c>
      <c r="E65" s="304">
        <f t="shared" si="18"/>
        <v>0</v>
      </c>
      <c r="F65" s="304">
        <f t="shared" si="18"/>
        <v>0</v>
      </c>
      <c r="G65" s="304">
        <f t="shared" si="18"/>
        <v>0</v>
      </c>
      <c r="H65" s="304">
        <f t="shared" si="18"/>
        <v>0</v>
      </c>
      <c r="I65" s="304">
        <f t="shared" si="18"/>
        <v>0</v>
      </c>
      <c r="J65" s="304">
        <f t="shared" si="18"/>
        <v>0</v>
      </c>
      <c r="K65" s="304">
        <f t="shared" si="18"/>
        <v>0</v>
      </c>
      <c r="L65" s="304">
        <f t="shared" si="18"/>
        <v>0</v>
      </c>
    </row>
    <row r="66" spans="1:15" ht="25.5">
      <c r="A66" s="298"/>
      <c r="B66" s="299" t="s">
        <v>90</v>
      </c>
      <c r="C66" s="292">
        <v>0</v>
      </c>
      <c r="D66" s="292">
        <v>0</v>
      </c>
      <c r="E66" s="292">
        <v>0</v>
      </c>
      <c r="F66" s="292">
        <v>0</v>
      </c>
      <c r="G66" s="292">
        <v>0</v>
      </c>
      <c r="H66" s="292">
        <v>0</v>
      </c>
      <c r="I66" s="292">
        <v>0</v>
      </c>
      <c r="J66" s="292">
        <v>0</v>
      </c>
      <c r="K66" s="292">
        <v>0</v>
      </c>
      <c r="L66" s="292">
        <v>0</v>
      </c>
    </row>
    <row r="67" spans="1:15" ht="25.5">
      <c r="A67" s="298"/>
      <c r="B67" s="299" t="s">
        <v>91</v>
      </c>
      <c r="C67" s="292">
        <v>0</v>
      </c>
      <c r="D67" s="292">
        <v>0</v>
      </c>
      <c r="E67" s="292">
        <v>0</v>
      </c>
      <c r="F67" s="292">
        <v>0</v>
      </c>
      <c r="G67" s="292">
        <v>0</v>
      </c>
      <c r="H67" s="292">
        <v>0</v>
      </c>
      <c r="I67" s="292">
        <v>0</v>
      </c>
      <c r="J67" s="292">
        <v>0</v>
      </c>
      <c r="K67" s="292">
        <v>0</v>
      </c>
      <c r="L67" s="292">
        <v>0</v>
      </c>
    </row>
    <row r="68" spans="1:15" ht="25.5">
      <c r="A68" s="303" t="s">
        <v>134</v>
      </c>
      <c r="B68" s="301" t="s">
        <v>92</v>
      </c>
      <c r="C68" s="304">
        <f>C69+C70</f>
        <v>0</v>
      </c>
      <c r="D68" s="304">
        <f t="shared" ref="D68:L68" si="19">D69+D70</f>
        <v>0</v>
      </c>
      <c r="E68" s="304">
        <f t="shared" si="19"/>
        <v>0</v>
      </c>
      <c r="F68" s="304">
        <f t="shared" si="19"/>
        <v>0</v>
      </c>
      <c r="G68" s="304">
        <f t="shared" si="19"/>
        <v>0</v>
      </c>
      <c r="H68" s="304">
        <f t="shared" si="19"/>
        <v>0</v>
      </c>
      <c r="I68" s="304">
        <f t="shared" si="19"/>
        <v>0</v>
      </c>
      <c r="J68" s="304">
        <f t="shared" si="19"/>
        <v>0</v>
      </c>
      <c r="K68" s="304">
        <f t="shared" si="19"/>
        <v>0</v>
      </c>
      <c r="L68" s="304">
        <f t="shared" si="19"/>
        <v>0</v>
      </c>
    </row>
    <row r="69" spans="1:15" ht="25.5">
      <c r="A69" s="298"/>
      <c r="B69" s="299" t="s">
        <v>93</v>
      </c>
      <c r="C69" s="292">
        <v>0</v>
      </c>
      <c r="D69" s="292">
        <v>0</v>
      </c>
      <c r="E69" s="292">
        <v>0</v>
      </c>
      <c r="F69" s="292">
        <v>0</v>
      </c>
      <c r="G69" s="292">
        <v>0</v>
      </c>
      <c r="H69" s="292">
        <v>0</v>
      </c>
      <c r="I69" s="292">
        <v>0</v>
      </c>
      <c r="J69" s="292">
        <v>0</v>
      </c>
      <c r="K69" s="292">
        <v>0</v>
      </c>
      <c r="L69" s="292">
        <v>0</v>
      </c>
    </row>
    <row r="70" spans="1:15" ht="25.5">
      <c r="A70" s="298"/>
      <c r="B70" s="299" t="s">
        <v>94</v>
      </c>
      <c r="C70" s="292">
        <v>0</v>
      </c>
      <c r="D70" s="292">
        <v>0</v>
      </c>
      <c r="E70" s="292">
        <v>0</v>
      </c>
      <c r="F70" s="292">
        <v>0</v>
      </c>
      <c r="G70" s="292">
        <v>0</v>
      </c>
      <c r="H70" s="292">
        <v>0</v>
      </c>
      <c r="I70" s="292">
        <v>0</v>
      </c>
      <c r="J70" s="292">
        <v>0</v>
      </c>
      <c r="K70" s="292">
        <v>0</v>
      </c>
      <c r="L70" s="292">
        <v>0</v>
      </c>
    </row>
    <row r="71" spans="1:15">
      <c r="A71" s="294">
        <v>17</v>
      </c>
      <c r="B71" s="306" t="s">
        <v>0</v>
      </c>
      <c r="C71" s="292">
        <v>0</v>
      </c>
      <c r="D71" s="292">
        <v>0</v>
      </c>
      <c r="E71" s="292">
        <v>0</v>
      </c>
      <c r="F71" s="292">
        <v>0</v>
      </c>
      <c r="G71" s="292">
        <v>0</v>
      </c>
      <c r="H71" s="292">
        <v>0</v>
      </c>
      <c r="I71" s="292">
        <v>0</v>
      </c>
      <c r="J71" s="292">
        <v>0</v>
      </c>
      <c r="K71" s="292">
        <v>0</v>
      </c>
      <c r="L71" s="292">
        <v>0</v>
      </c>
    </row>
    <row r="72" spans="1:15" s="286" customFormat="1">
      <c r="A72" s="374" t="s">
        <v>45</v>
      </c>
      <c r="B72" s="374"/>
      <c r="C72" s="295">
        <f>C71+C40</f>
        <v>0</v>
      </c>
      <c r="D72" s="295">
        <f t="shared" ref="D72:L72" si="20">D71+D40</f>
        <v>0</v>
      </c>
      <c r="E72" s="295">
        <f t="shared" si="20"/>
        <v>0</v>
      </c>
      <c r="F72" s="295">
        <f t="shared" si="20"/>
        <v>0</v>
      </c>
      <c r="G72" s="295">
        <f t="shared" si="20"/>
        <v>0</v>
      </c>
      <c r="H72" s="295">
        <f t="shared" si="20"/>
        <v>0</v>
      </c>
      <c r="I72" s="295">
        <f t="shared" si="20"/>
        <v>0</v>
      </c>
      <c r="J72" s="295">
        <f t="shared" si="20"/>
        <v>0</v>
      </c>
      <c r="K72" s="295">
        <f t="shared" si="20"/>
        <v>0</v>
      </c>
      <c r="L72" s="295">
        <f t="shared" si="20"/>
        <v>0</v>
      </c>
    </row>
    <row r="73" spans="1:15">
      <c r="A73" s="294"/>
      <c r="B73" s="300" t="s">
        <v>46</v>
      </c>
      <c r="C73" s="289"/>
      <c r="D73" s="289"/>
      <c r="E73" s="289"/>
      <c r="F73" s="289"/>
      <c r="G73" s="289"/>
      <c r="H73" s="289"/>
      <c r="I73" s="289"/>
      <c r="J73" s="289"/>
      <c r="K73" s="289"/>
      <c r="L73" s="289"/>
    </row>
    <row r="74" spans="1:15">
      <c r="A74" s="294" t="s">
        <v>74</v>
      </c>
      <c r="B74" s="306" t="s">
        <v>47</v>
      </c>
      <c r="C74" s="295">
        <f>C75+C78+C81+C84+C87+C93+C94+C90</f>
        <v>0</v>
      </c>
      <c r="D74" s="295">
        <f t="shared" ref="D74:L74" si="21">D75+D78+D81+D84+D87+D93+D94+D90</f>
        <v>0</v>
      </c>
      <c r="E74" s="295">
        <f t="shared" si="21"/>
        <v>0</v>
      </c>
      <c r="F74" s="295">
        <f t="shared" si="21"/>
        <v>0</v>
      </c>
      <c r="G74" s="295">
        <f t="shared" si="21"/>
        <v>0</v>
      </c>
      <c r="H74" s="295">
        <f t="shared" si="21"/>
        <v>0</v>
      </c>
      <c r="I74" s="295">
        <f t="shared" si="21"/>
        <v>0</v>
      </c>
      <c r="J74" s="295">
        <f t="shared" si="21"/>
        <v>0</v>
      </c>
      <c r="K74" s="295">
        <f t="shared" si="21"/>
        <v>0</v>
      </c>
      <c r="L74" s="295">
        <f t="shared" si="21"/>
        <v>0</v>
      </c>
    </row>
    <row r="75" spans="1:15" s="286" customFormat="1" ht="25.5">
      <c r="A75" s="294" t="s">
        <v>82</v>
      </c>
      <c r="B75" s="307" t="s">
        <v>48</v>
      </c>
      <c r="C75" s="305">
        <f>C76+C77</f>
        <v>0</v>
      </c>
      <c r="D75" s="305">
        <f t="shared" ref="D75:L75" si="22">D76+D77</f>
        <v>0</v>
      </c>
      <c r="E75" s="305">
        <f t="shared" si="22"/>
        <v>0</v>
      </c>
      <c r="F75" s="305">
        <f t="shared" si="22"/>
        <v>0</v>
      </c>
      <c r="G75" s="305">
        <f t="shared" si="22"/>
        <v>0</v>
      </c>
      <c r="H75" s="305">
        <f t="shared" si="22"/>
        <v>0</v>
      </c>
      <c r="I75" s="305">
        <f t="shared" si="22"/>
        <v>0</v>
      </c>
      <c r="J75" s="305">
        <f t="shared" si="22"/>
        <v>0</v>
      </c>
      <c r="K75" s="305">
        <f t="shared" si="22"/>
        <v>0</v>
      </c>
      <c r="L75" s="305">
        <f t="shared" si="22"/>
        <v>0</v>
      </c>
    </row>
    <row r="76" spans="1:15" ht="25.5">
      <c r="A76" s="294"/>
      <c r="B76" s="308" t="s">
        <v>49</v>
      </c>
      <c r="C76" s="292">
        <v>0</v>
      </c>
      <c r="D76" s="292">
        <v>0</v>
      </c>
      <c r="E76" s="292">
        <v>0</v>
      </c>
      <c r="F76" s="292">
        <v>0</v>
      </c>
      <c r="G76" s="292">
        <v>0</v>
      </c>
      <c r="H76" s="292">
        <v>0</v>
      </c>
      <c r="I76" s="292">
        <v>0</v>
      </c>
      <c r="J76" s="292">
        <v>0</v>
      </c>
      <c r="K76" s="292">
        <v>0</v>
      </c>
      <c r="L76" s="292">
        <v>0</v>
      </c>
      <c r="N76" s="285"/>
      <c r="O76" s="285"/>
    </row>
    <row r="77" spans="1:15" ht="25.5">
      <c r="A77" s="294"/>
      <c r="B77" s="308" t="s">
        <v>50</v>
      </c>
      <c r="C77" s="292">
        <v>0</v>
      </c>
      <c r="D77" s="292">
        <v>0</v>
      </c>
      <c r="E77" s="292">
        <v>0</v>
      </c>
      <c r="F77" s="292">
        <v>0</v>
      </c>
      <c r="G77" s="292">
        <v>0</v>
      </c>
      <c r="H77" s="292">
        <v>0</v>
      </c>
      <c r="I77" s="292">
        <v>0</v>
      </c>
      <c r="J77" s="292">
        <v>0</v>
      </c>
      <c r="K77" s="292">
        <v>0</v>
      </c>
      <c r="L77" s="292">
        <v>0</v>
      </c>
    </row>
    <row r="78" spans="1:15" s="286" customFormat="1" ht="25.5">
      <c r="A78" s="294" t="s">
        <v>83</v>
      </c>
      <c r="B78" s="307" t="s">
        <v>95</v>
      </c>
      <c r="C78" s="305">
        <f>C79+C80</f>
        <v>0</v>
      </c>
      <c r="D78" s="305">
        <f t="shared" ref="D78:L78" si="23">D79+D80</f>
        <v>0</v>
      </c>
      <c r="E78" s="305">
        <f t="shared" si="23"/>
        <v>0</v>
      </c>
      <c r="F78" s="305">
        <f t="shared" si="23"/>
        <v>0</v>
      </c>
      <c r="G78" s="305">
        <f t="shared" si="23"/>
        <v>0</v>
      </c>
      <c r="H78" s="305">
        <f t="shared" si="23"/>
        <v>0</v>
      </c>
      <c r="I78" s="305">
        <f t="shared" si="23"/>
        <v>0</v>
      </c>
      <c r="J78" s="305">
        <f t="shared" si="23"/>
        <v>0</v>
      </c>
      <c r="K78" s="305">
        <f t="shared" si="23"/>
        <v>0</v>
      </c>
      <c r="L78" s="305">
        <f t="shared" si="23"/>
        <v>0</v>
      </c>
    </row>
    <row r="79" spans="1:15">
      <c r="A79" s="294"/>
      <c r="B79" s="308" t="s">
        <v>101</v>
      </c>
      <c r="C79" s="292">
        <v>0</v>
      </c>
      <c r="D79" s="292">
        <v>0</v>
      </c>
      <c r="E79" s="292">
        <v>0</v>
      </c>
      <c r="F79" s="292">
        <v>0</v>
      </c>
      <c r="G79" s="292">
        <v>0</v>
      </c>
      <c r="H79" s="292">
        <v>0</v>
      </c>
      <c r="I79" s="292">
        <v>0</v>
      </c>
      <c r="J79" s="292">
        <v>0</v>
      </c>
      <c r="K79" s="292">
        <v>0</v>
      </c>
      <c r="L79" s="292">
        <v>0</v>
      </c>
    </row>
    <row r="80" spans="1:15" ht="25.5">
      <c r="A80" s="294"/>
      <c r="B80" s="308" t="s">
        <v>102</v>
      </c>
      <c r="C80" s="292">
        <v>0</v>
      </c>
      <c r="D80" s="292">
        <v>0</v>
      </c>
      <c r="E80" s="292">
        <v>0</v>
      </c>
      <c r="F80" s="292">
        <v>0</v>
      </c>
      <c r="G80" s="292">
        <v>0</v>
      </c>
      <c r="H80" s="292">
        <v>0</v>
      </c>
      <c r="I80" s="292">
        <v>0</v>
      </c>
      <c r="J80" s="292">
        <v>0</v>
      </c>
      <c r="K80" s="292">
        <v>0</v>
      </c>
      <c r="L80" s="292">
        <v>0</v>
      </c>
    </row>
    <row r="81" spans="1:12" s="286" customFormat="1">
      <c r="A81" s="294" t="s">
        <v>135</v>
      </c>
      <c r="B81" s="307" t="s">
        <v>70</v>
      </c>
      <c r="C81" s="305">
        <f>C82+C83</f>
        <v>0</v>
      </c>
      <c r="D81" s="305">
        <f t="shared" ref="D81:L81" si="24">D82+D83</f>
        <v>0</v>
      </c>
      <c r="E81" s="305">
        <f t="shared" si="24"/>
        <v>0</v>
      </c>
      <c r="F81" s="305">
        <f t="shared" si="24"/>
        <v>0</v>
      </c>
      <c r="G81" s="305">
        <f t="shared" si="24"/>
        <v>0</v>
      </c>
      <c r="H81" s="305">
        <f t="shared" si="24"/>
        <v>0</v>
      </c>
      <c r="I81" s="305">
        <f t="shared" si="24"/>
        <v>0</v>
      </c>
      <c r="J81" s="305">
        <f t="shared" si="24"/>
        <v>0</v>
      </c>
      <c r="K81" s="305">
        <f t="shared" si="24"/>
        <v>0</v>
      </c>
      <c r="L81" s="305">
        <f t="shared" si="24"/>
        <v>0</v>
      </c>
    </row>
    <row r="82" spans="1:12" ht="25.5">
      <c r="A82" s="294"/>
      <c r="B82" s="308" t="s">
        <v>84</v>
      </c>
      <c r="C82" s="292">
        <v>0</v>
      </c>
      <c r="D82" s="292">
        <v>0</v>
      </c>
      <c r="E82" s="292">
        <v>0</v>
      </c>
      <c r="F82" s="292">
        <v>0</v>
      </c>
      <c r="G82" s="292">
        <v>0</v>
      </c>
      <c r="H82" s="292">
        <v>0</v>
      </c>
      <c r="I82" s="292">
        <v>0</v>
      </c>
      <c r="J82" s="292">
        <v>0</v>
      </c>
      <c r="K82" s="292">
        <v>0</v>
      </c>
      <c r="L82" s="292">
        <v>0</v>
      </c>
    </row>
    <row r="83" spans="1:12" ht="25.5">
      <c r="A83" s="294"/>
      <c r="B83" s="308" t="s">
        <v>85</v>
      </c>
      <c r="C83" s="292">
        <v>0</v>
      </c>
      <c r="D83" s="292">
        <v>0</v>
      </c>
      <c r="E83" s="292">
        <v>0</v>
      </c>
      <c r="F83" s="292">
        <v>0</v>
      </c>
      <c r="G83" s="292">
        <v>0</v>
      </c>
      <c r="H83" s="292">
        <v>0</v>
      </c>
      <c r="I83" s="292">
        <v>0</v>
      </c>
      <c r="J83" s="292">
        <v>0</v>
      </c>
      <c r="K83" s="292">
        <v>0</v>
      </c>
      <c r="L83" s="292">
        <v>0</v>
      </c>
    </row>
    <row r="84" spans="1:12">
      <c r="A84" s="294" t="s">
        <v>136</v>
      </c>
      <c r="B84" s="307" t="s">
        <v>71</v>
      </c>
      <c r="C84" s="305">
        <f>C85+C86</f>
        <v>0</v>
      </c>
      <c r="D84" s="305">
        <f t="shared" ref="D84:L84" si="25">D85+D86</f>
        <v>0</v>
      </c>
      <c r="E84" s="305">
        <f t="shared" si="25"/>
        <v>0</v>
      </c>
      <c r="F84" s="305">
        <f t="shared" si="25"/>
        <v>0</v>
      </c>
      <c r="G84" s="305">
        <f t="shared" si="25"/>
        <v>0</v>
      </c>
      <c r="H84" s="305">
        <f t="shared" si="25"/>
        <v>0</v>
      </c>
      <c r="I84" s="305">
        <f t="shared" si="25"/>
        <v>0</v>
      </c>
      <c r="J84" s="305">
        <f t="shared" si="25"/>
        <v>0</v>
      </c>
      <c r="K84" s="305">
        <f t="shared" si="25"/>
        <v>0</v>
      </c>
      <c r="L84" s="305">
        <f t="shared" si="25"/>
        <v>0</v>
      </c>
    </row>
    <row r="85" spans="1:12">
      <c r="A85" s="294"/>
      <c r="B85" s="308" t="s">
        <v>72</v>
      </c>
      <c r="C85" s="292">
        <v>0</v>
      </c>
      <c r="D85" s="292">
        <v>0</v>
      </c>
      <c r="E85" s="292">
        <v>0</v>
      </c>
      <c r="F85" s="292">
        <v>0</v>
      </c>
      <c r="G85" s="292">
        <v>0</v>
      </c>
      <c r="H85" s="292">
        <v>0</v>
      </c>
      <c r="I85" s="292">
        <v>0</v>
      </c>
      <c r="J85" s="292">
        <v>0</v>
      </c>
      <c r="K85" s="292">
        <v>0</v>
      </c>
      <c r="L85" s="292">
        <v>0</v>
      </c>
    </row>
    <row r="86" spans="1:12">
      <c r="A86" s="294"/>
      <c r="B86" s="308" t="s">
        <v>73</v>
      </c>
      <c r="C86" s="292">
        <v>0</v>
      </c>
      <c r="D86" s="292">
        <v>0</v>
      </c>
      <c r="E86" s="292">
        <v>0</v>
      </c>
      <c r="F86" s="292">
        <v>0</v>
      </c>
      <c r="G86" s="292">
        <v>0</v>
      </c>
      <c r="H86" s="292">
        <v>0</v>
      </c>
      <c r="I86" s="292">
        <v>0</v>
      </c>
      <c r="J86" s="292">
        <v>0</v>
      </c>
      <c r="K86" s="292">
        <v>0</v>
      </c>
      <c r="L86" s="292">
        <v>0</v>
      </c>
    </row>
    <row r="87" spans="1:12">
      <c r="A87" s="294" t="s">
        <v>137</v>
      </c>
      <c r="B87" s="307" t="s">
        <v>103</v>
      </c>
      <c r="C87" s="305">
        <f>C88+C89</f>
        <v>0</v>
      </c>
      <c r="D87" s="305">
        <f t="shared" ref="D87:L87" si="26">D88+D89</f>
        <v>0</v>
      </c>
      <c r="E87" s="305">
        <f t="shared" si="26"/>
        <v>0</v>
      </c>
      <c r="F87" s="305">
        <f t="shared" si="26"/>
        <v>0</v>
      </c>
      <c r="G87" s="305">
        <f t="shared" si="26"/>
        <v>0</v>
      </c>
      <c r="H87" s="305">
        <f t="shared" si="26"/>
        <v>0</v>
      </c>
      <c r="I87" s="305">
        <f t="shared" si="26"/>
        <v>0</v>
      </c>
      <c r="J87" s="305">
        <f t="shared" si="26"/>
        <v>0</v>
      </c>
      <c r="K87" s="305">
        <f t="shared" si="26"/>
        <v>0</v>
      </c>
      <c r="L87" s="305">
        <f t="shared" si="26"/>
        <v>0</v>
      </c>
    </row>
    <row r="88" spans="1:12">
      <c r="A88" s="294"/>
      <c r="B88" s="308" t="s">
        <v>104</v>
      </c>
      <c r="C88" s="292">
        <v>0</v>
      </c>
      <c r="D88" s="292">
        <v>0</v>
      </c>
      <c r="E88" s="292">
        <v>0</v>
      </c>
      <c r="F88" s="292">
        <v>0</v>
      </c>
      <c r="G88" s="292">
        <v>0</v>
      </c>
      <c r="H88" s="292">
        <v>0</v>
      </c>
      <c r="I88" s="292">
        <v>0</v>
      </c>
      <c r="J88" s="292">
        <v>0</v>
      </c>
      <c r="K88" s="292">
        <v>0</v>
      </c>
      <c r="L88" s="292">
        <v>0</v>
      </c>
    </row>
    <row r="89" spans="1:12">
      <c r="A89" s="294"/>
      <c r="B89" s="308" t="s">
        <v>105</v>
      </c>
      <c r="C89" s="292">
        <v>0</v>
      </c>
      <c r="D89" s="292">
        <v>0</v>
      </c>
      <c r="E89" s="292">
        <v>0</v>
      </c>
      <c r="F89" s="292">
        <v>0</v>
      </c>
      <c r="G89" s="292">
        <v>0</v>
      </c>
      <c r="H89" s="292">
        <v>0</v>
      </c>
      <c r="I89" s="292">
        <v>0</v>
      </c>
      <c r="J89" s="292">
        <v>0</v>
      </c>
      <c r="K89" s="292">
        <v>0</v>
      </c>
      <c r="L89" s="292">
        <v>0</v>
      </c>
    </row>
    <row r="90" spans="1:12" s="286" customFormat="1" ht="25.5">
      <c r="A90" s="294" t="s">
        <v>138</v>
      </c>
      <c r="B90" s="307" t="s">
        <v>96</v>
      </c>
      <c r="C90" s="305">
        <f>C91+C92</f>
        <v>0</v>
      </c>
      <c r="D90" s="305">
        <f t="shared" ref="D90:L90" si="27">D91+D92</f>
        <v>0</v>
      </c>
      <c r="E90" s="305">
        <f t="shared" si="27"/>
        <v>0</v>
      </c>
      <c r="F90" s="305">
        <f t="shared" si="27"/>
        <v>0</v>
      </c>
      <c r="G90" s="305">
        <f t="shared" si="27"/>
        <v>0</v>
      </c>
      <c r="H90" s="305">
        <f t="shared" si="27"/>
        <v>0</v>
      </c>
      <c r="I90" s="305">
        <f t="shared" si="27"/>
        <v>0</v>
      </c>
      <c r="J90" s="305">
        <f t="shared" si="27"/>
        <v>0</v>
      </c>
      <c r="K90" s="305">
        <f t="shared" si="27"/>
        <v>0</v>
      </c>
      <c r="L90" s="305">
        <f t="shared" si="27"/>
        <v>0</v>
      </c>
    </row>
    <row r="91" spans="1:12" ht="25.5">
      <c r="A91" s="294"/>
      <c r="B91" s="308" t="s">
        <v>97</v>
      </c>
      <c r="C91" s="292">
        <v>0</v>
      </c>
      <c r="D91" s="292">
        <v>0</v>
      </c>
      <c r="E91" s="292">
        <v>0</v>
      </c>
      <c r="F91" s="292">
        <v>0</v>
      </c>
      <c r="G91" s="292">
        <v>0</v>
      </c>
      <c r="H91" s="292">
        <v>0</v>
      </c>
      <c r="I91" s="292">
        <v>0</v>
      </c>
      <c r="J91" s="292">
        <v>0</v>
      </c>
      <c r="K91" s="292">
        <v>0</v>
      </c>
      <c r="L91" s="292">
        <v>0</v>
      </c>
    </row>
    <row r="92" spans="1:12" ht="25.5">
      <c r="A92" s="294"/>
      <c r="B92" s="308" t="s">
        <v>98</v>
      </c>
      <c r="C92" s="292">
        <v>0</v>
      </c>
      <c r="D92" s="292">
        <v>0</v>
      </c>
      <c r="E92" s="292">
        <v>0</v>
      </c>
      <c r="F92" s="292">
        <v>0</v>
      </c>
      <c r="G92" s="292">
        <v>0</v>
      </c>
      <c r="H92" s="292">
        <v>0</v>
      </c>
      <c r="I92" s="292">
        <v>0</v>
      </c>
      <c r="J92" s="292">
        <v>0</v>
      </c>
      <c r="K92" s="292">
        <v>0</v>
      </c>
      <c r="L92" s="292">
        <v>0</v>
      </c>
    </row>
    <row r="93" spans="1:12" s="286" customFormat="1">
      <c r="A93" s="298" t="s">
        <v>139</v>
      </c>
      <c r="B93" s="309" t="s">
        <v>51</v>
      </c>
      <c r="C93" s="292">
        <v>0</v>
      </c>
      <c r="D93" s="292">
        <v>0</v>
      </c>
      <c r="E93" s="292">
        <v>0</v>
      </c>
      <c r="F93" s="292">
        <v>0</v>
      </c>
      <c r="G93" s="292">
        <v>0</v>
      </c>
      <c r="H93" s="292">
        <v>0</v>
      </c>
      <c r="I93" s="292">
        <v>0</v>
      </c>
      <c r="J93" s="292">
        <v>0</v>
      </c>
      <c r="K93" s="292">
        <v>0</v>
      </c>
      <c r="L93" s="292">
        <v>0</v>
      </c>
    </row>
    <row r="94" spans="1:12" s="286" customFormat="1" ht="25.5">
      <c r="A94" s="298" t="s">
        <v>140</v>
      </c>
      <c r="B94" s="309" t="s">
        <v>52</v>
      </c>
      <c r="C94" s="292">
        <v>0</v>
      </c>
      <c r="D94" s="292">
        <v>0</v>
      </c>
      <c r="E94" s="292">
        <v>0</v>
      </c>
      <c r="F94" s="292">
        <v>0</v>
      </c>
      <c r="G94" s="292">
        <v>0</v>
      </c>
      <c r="H94" s="292">
        <v>0</v>
      </c>
      <c r="I94" s="292">
        <v>0</v>
      </c>
      <c r="J94" s="292">
        <v>0</v>
      </c>
      <c r="K94" s="292">
        <v>0</v>
      </c>
      <c r="L94" s="292">
        <v>0</v>
      </c>
    </row>
    <row r="95" spans="1:12">
      <c r="A95" s="294" t="s">
        <v>86</v>
      </c>
      <c r="B95" s="300" t="s">
        <v>1</v>
      </c>
      <c r="C95" s="295">
        <f>C96+C100</f>
        <v>0</v>
      </c>
      <c r="D95" s="295">
        <f t="shared" ref="D95:L95" si="28">D96+D100</f>
        <v>0</v>
      </c>
      <c r="E95" s="295">
        <f t="shared" si="28"/>
        <v>0</v>
      </c>
      <c r="F95" s="295">
        <f t="shared" si="28"/>
        <v>0</v>
      </c>
      <c r="G95" s="295">
        <f t="shared" si="28"/>
        <v>0</v>
      </c>
      <c r="H95" s="295">
        <f t="shared" si="28"/>
        <v>0</v>
      </c>
      <c r="I95" s="295">
        <f t="shared" si="28"/>
        <v>0</v>
      </c>
      <c r="J95" s="295">
        <f t="shared" si="28"/>
        <v>0</v>
      </c>
      <c r="K95" s="295">
        <f t="shared" si="28"/>
        <v>0</v>
      </c>
      <c r="L95" s="295">
        <f t="shared" si="28"/>
        <v>0</v>
      </c>
    </row>
    <row r="96" spans="1:12">
      <c r="A96" s="296" t="s">
        <v>141</v>
      </c>
      <c r="B96" s="307" t="s">
        <v>53</v>
      </c>
      <c r="C96" s="295">
        <f>SUM(C97:C99)</f>
        <v>0</v>
      </c>
      <c r="D96" s="295">
        <f t="shared" ref="D96:L96" si="29">SUM(D97:D99)</f>
        <v>0</v>
      </c>
      <c r="E96" s="295">
        <f t="shared" si="29"/>
        <v>0</v>
      </c>
      <c r="F96" s="295">
        <f t="shared" si="29"/>
        <v>0</v>
      </c>
      <c r="G96" s="295">
        <f t="shared" si="29"/>
        <v>0</v>
      </c>
      <c r="H96" s="295">
        <f t="shared" si="29"/>
        <v>0</v>
      </c>
      <c r="I96" s="295">
        <f t="shared" si="29"/>
        <v>0</v>
      </c>
      <c r="J96" s="295">
        <f t="shared" si="29"/>
        <v>0</v>
      </c>
      <c r="K96" s="295">
        <f t="shared" si="29"/>
        <v>0</v>
      </c>
      <c r="L96" s="295">
        <f t="shared" si="29"/>
        <v>0</v>
      </c>
    </row>
    <row r="97" spans="1:12">
      <c r="A97" s="294"/>
      <c r="B97" s="291" t="s">
        <v>54</v>
      </c>
      <c r="C97" s="292">
        <v>0</v>
      </c>
      <c r="D97" s="292">
        <v>0</v>
      </c>
      <c r="E97" s="292">
        <v>0</v>
      </c>
      <c r="F97" s="292">
        <v>0</v>
      </c>
      <c r="G97" s="292">
        <v>0</v>
      </c>
      <c r="H97" s="292">
        <v>0</v>
      </c>
      <c r="I97" s="292">
        <v>0</v>
      </c>
      <c r="J97" s="292">
        <v>0</v>
      </c>
      <c r="K97" s="292">
        <v>0</v>
      </c>
      <c r="L97" s="292">
        <v>0</v>
      </c>
    </row>
    <row r="98" spans="1:12" ht="25.5">
      <c r="A98" s="294"/>
      <c r="B98" s="291" t="s">
        <v>55</v>
      </c>
      <c r="C98" s="292">
        <v>0</v>
      </c>
      <c r="D98" s="292">
        <v>0</v>
      </c>
      <c r="E98" s="292">
        <v>0</v>
      </c>
      <c r="F98" s="292">
        <v>0</v>
      </c>
      <c r="G98" s="292">
        <v>0</v>
      </c>
      <c r="H98" s="292">
        <v>0</v>
      </c>
      <c r="I98" s="292">
        <v>0</v>
      </c>
      <c r="J98" s="292">
        <v>0</v>
      </c>
      <c r="K98" s="292">
        <v>0</v>
      </c>
      <c r="L98" s="292">
        <v>0</v>
      </c>
    </row>
    <row r="99" spans="1:12">
      <c r="A99" s="294"/>
      <c r="B99" s="291" t="s">
        <v>56</v>
      </c>
      <c r="C99" s="292">
        <v>0</v>
      </c>
      <c r="D99" s="292">
        <v>0</v>
      </c>
      <c r="E99" s="292">
        <v>0</v>
      </c>
      <c r="F99" s="292">
        <v>0</v>
      </c>
      <c r="G99" s="292">
        <v>0</v>
      </c>
      <c r="H99" s="292">
        <v>0</v>
      </c>
      <c r="I99" s="292">
        <v>0</v>
      </c>
      <c r="J99" s="292">
        <v>0</v>
      </c>
      <c r="K99" s="292">
        <v>0</v>
      </c>
      <c r="L99" s="292">
        <v>0</v>
      </c>
    </row>
    <row r="100" spans="1:12" s="286" customFormat="1" ht="51">
      <c r="A100" s="294" t="s">
        <v>142</v>
      </c>
      <c r="B100" s="307" t="s">
        <v>57</v>
      </c>
      <c r="C100" s="292">
        <v>0</v>
      </c>
      <c r="D100" s="292">
        <v>0</v>
      </c>
      <c r="E100" s="292">
        <v>0</v>
      </c>
      <c r="F100" s="292">
        <v>0</v>
      </c>
      <c r="G100" s="292">
        <v>0</v>
      </c>
      <c r="H100" s="292">
        <v>0</v>
      </c>
      <c r="I100" s="292">
        <v>0</v>
      </c>
      <c r="J100" s="292">
        <v>0</v>
      </c>
      <c r="K100" s="292">
        <v>0</v>
      </c>
      <c r="L100" s="292">
        <v>0</v>
      </c>
    </row>
    <row r="101" spans="1:12">
      <c r="A101" s="374" t="s">
        <v>58</v>
      </c>
      <c r="B101" s="374"/>
      <c r="C101" s="295">
        <f t="shared" ref="C101:L101" si="30">C74+C95</f>
        <v>0</v>
      </c>
      <c r="D101" s="295">
        <f t="shared" si="30"/>
        <v>0</v>
      </c>
      <c r="E101" s="295">
        <f t="shared" si="30"/>
        <v>0</v>
      </c>
      <c r="F101" s="295">
        <f t="shared" si="30"/>
        <v>0</v>
      </c>
      <c r="G101" s="295">
        <f t="shared" si="30"/>
        <v>0</v>
      </c>
      <c r="H101" s="295">
        <f t="shared" si="30"/>
        <v>0</v>
      </c>
      <c r="I101" s="295">
        <f t="shared" si="30"/>
        <v>0</v>
      </c>
      <c r="J101" s="295">
        <f t="shared" si="30"/>
        <v>0</v>
      </c>
      <c r="K101" s="295">
        <f t="shared" si="30"/>
        <v>0</v>
      </c>
      <c r="L101" s="295">
        <f t="shared" si="30"/>
        <v>0</v>
      </c>
    </row>
    <row r="102" spans="1:12">
      <c r="A102" s="374" t="s">
        <v>59</v>
      </c>
      <c r="B102" s="374"/>
      <c r="C102" s="295">
        <f t="shared" ref="C102:L102" si="31">C72-C101</f>
        <v>0</v>
      </c>
      <c r="D102" s="295">
        <f t="shared" si="31"/>
        <v>0</v>
      </c>
      <c r="E102" s="295">
        <f t="shared" si="31"/>
        <v>0</v>
      </c>
      <c r="F102" s="295">
        <f t="shared" si="31"/>
        <v>0</v>
      </c>
      <c r="G102" s="295">
        <f t="shared" si="31"/>
        <v>0</v>
      </c>
      <c r="H102" s="295">
        <f t="shared" si="31"/>
        <v>0</v>
      </c>
      <c r="I102" s="295">
        <f t="shared" si="31"/>
        <v>0</v>
      </c>
      <c r="J102" s="295">
        <f t="shared" si="31"/>
        <v>0</v>
      </c>
      <c r="K102" s="295">
        <f t="shared" si="31"/>
        <v>0</v>
      </c>
      <c r="L102" s="295">
        <f t="shared" si="31"/>
        <v>0</v>
      </c>
    </row>
    <row r="103" spans="1:12">
      <c r="A103" s="374" t="s">
        <v>60</v>
      </c>
      <c r="B103" s="374"/>
      <c r="C103" s="295">
        <f t="shared" ref="C103:L103" si="32">C37+C102</f>
        <v>0</v>
      </c>
      <c r="D103" s="295">
        <f t="shared" si="32"/>
        <v>0</v>
      </c>
      <c r="E103" s="295">
        <f t="shared" si="32"/>
        <v>0</v>
      </c>
      <c r="F103" s="295">
        <f t="shared" si="32"/>
        <v>0</v>
      </c>
      <c r="G103" s="295">
        <f t="shared" si="32"/>
        <v>0</v>
      </c>
      <c r="H103" s="295">
        <f t="shared" si="32"/>
        <v>0</v>
      </c>
      <c r="I103" s="295">
        <f t="shared" si="32"/>
        <v>0</v>
      </c>
      <c r="J103" s="295">
        <f t="shared" si="32"/>
        <v>0</v>
      </c>
      <c r="K103" s="295">
        <f t="shared" si="32"/>
        <v>0</v>
      </c>
      <c r="L103" s="295">
        <f t="shared" si="32"/>
        <v>0</v>
      </c>
    </row>
    <row r="104" spans="1:12">
      <c r="A104" s="294">
        <v>21</v>
      </c>
      <c r="B104" s="291" t="s">
        <v>75</v>
      </c>
      <c r="C104" s="292">
        <v>0</v>
      </c>
      <c r="D104" s="292">
        <v>0</v>
      </c>
      <c r="E104" s="292">
        <v>0</v>
      </c>
      <c r="F104" s="292">
        <v>0</v>
      </c>
      <c r="G104" s="292">
        <v>0</v>
      </c>
      <c r="H104" s="292">
        <v>0</v>
      </c>
      <c r="I104" s="292">
        <v>0</v>
      </c>
      <c r="J104" s="292">
        <v>0</v>
      </c>
      <c r="K104" s="292">
        <v>0</v>
      </c>
      <c r="L104" s="292">
        <v>0</v>
      </c>
    </row>
    <row r="105" spans="1:12">
      <c r="A105" s="294">
        <v>22</v>
      </c>
      <c r="B105" s="291" t="s">
        <v>76</v>
      </c>
      <c r="C105" s="292">
        <v>0</v>
      </c>
      <c r="D105" s="292">
        <v>0</v>
      </c>
      <c r="E105" s="292">
        <v>0</v>
      </c>
      <c r="F105" s="292">
        <v>0</v>
      </c>
      <c r="G105" s="292">
        <v>0</v>
      </c>
      <c r="H105" s="292">
        <v>0</v>
      </c>
      <c r="I105" s="292">
        <v>0</v>
      </c>
      <c r="J105" s="292">
        <v>0</v>
      </c>
      <c r="K105" s="292">
        <v>0</v>
      </c>
      <c r="L105" s="292">
        <v>0</v>
      </c>
    </row>
    <row r="106" spans="1:12">
      <c r="A106" s="294">
        <v>23</v>
      </c>
      <c r="B106" s="291" t="s">
        <v>61</v>
      </c>
      <c r="C106" s="292">
        <v>0</v>
      </c>
      <c r="D106" s="292">
        <v>0</v>
      </c>
      <c r="E106" s="292">
        <v>0</v>
      </c>
      <c r="F106" s="292">
        <v>0</v>
      </c>
      <c r="G106" s="292">
        <v>0</v>
      </c>
      <c r="H106" s="292">
        <v>0</v>
      </c>
      <c r="I106" s="292">
        <v>0</v>
      </c>
      <c r="J106" s="292">
        <v>0</v>
      </c>
      <c r="K106" s="292">
        <v>0</v>
      </c>
      <c r="L106" s="292">
        <v>0</v>
      </c>
    </row>
    <row r="107" spans="1:12">
      <c r="A107" s="374" t="s">
        <v>62</v>
      </c>
      <c r="B107" s="374"/>
      <c r="C107" s="295">
        <f>C104-C105+C106</f>
        <v>0</v>
      </c>
      <c r="D107" s="295">
        <f t="shared" ref="D107:L107" si="33">D104-D105+D106</f>
        <v>0</v>
      </c>
      <c r="E107" s="295">
        <f t="shared" si="33"/>
        <v>0</v>
      </c>
      <c r="F107" s="295">
        <f t="shared" si="33"/>
        <v>0</v>
      </c>
      <c r="G107" s="295">
        <f t="shared" si="33"/>
        <v>0</v>
      </c>
      <c r="H107" s="295">
        <f t="shared" si="33"/>
        <v>0</v>
      </c>
      <c r="I107" s="295">
        <f t="shared" si="33"/>
        <v>0</v>
      </c>
      <c r="J107" s="295">
        <f t="shared" si="33"/>
        <v>0</v>
      </c>
      <c r="K107" s="295">
        <f t="shared" si="33"/>
        <v>0</v>
      </c>
      <c r="L107" s="295">
        <f t="shared" si="33"/>
        <v>0</v>
      </c>
    </row>
    <row r="108" spans="1:12">
      <c r="A108" s="374" t="s">
        <v>39</v>
      </c>
      <c r="B108" s="374"/>
      <c r="C108" s="295">
        <f t="shared" ref="C108:L108" si="34">C37</f>
        <v>0</v>
      </c>
      <c r="D108" s="295">
        <f t="shared" si="34"/>
        <v>0</v>
      </c>
      <c r="E108" s="295">
        <f t="shared" si="34"/>
        <v>0</v>
      </c>
      <c r="F108" s="295">
        <f t="shared" si="34"/>
        <v>0</v>
      </c>
      <c r="G108" s="295">
        <f t="shared" si="34"/>
        <v>0</v>
      </c>
      <c r="H108" s="295">
        <f t="shared" si="34"/>
        <v>0</v>
      </c>
      <c r="I108" s="295">
        <f t="shared" si="34"/>
        <v>0</v>
      </c>
      <c r="J108" s="295">
        <f t="shared" si="34"/>
        <v>0</v>
      </c>
      <c r="K108" s="295">
        <f t="shared" si="34"/>
        <v>0</v>
      </c>
      <c r="L108" s="295">
        <f t="shared" si="34"/>
        <v>0</v>
      </c>
    </row>
    <row r="109" spans="1:12">
      <c r="A109" s="374" t="s">
        <v>63</v>
      </c>
      <c r="B109" s="374"/>
      <c r="C109" s="295">
        <f>C102-C107</f>
        <v>0</v>
      </c>
      <c r="D109" s="295">
        <f t="shared" ref="D109:L109" si="35">D102-D107</f>
        <v>0</v>
      </c>
      <c r="E109" s="295">
        <f t="shared" si="35"/>
        <v>0</v>
      </c>
      <c r="F109" s="295">
        <f t="shared" si="35"/>
        <v>0</v>
      </c>
      <c r="G109" s="295">
        <f t="shared" si="35"/>
        <v>0</v>
      </c>
      <c r="H109" s="295">
        <f t="shared" si="35"/>
        <v>0</v>
      </c>
      <c r="I109" s="295">
        <f t="shared" si="35"/>
        <v>0</v>
      </c>
      <c r="J109" s="295">
        <f t="shared" si="35"/>
        <v>0</v>
      </c>
      <c r="K109" s="295">
        <f t="shared" si="35"/>
        <v>0</v>
      </c>
      <c r="L109" s="295">
        <f t="shared" si="35"/>
        <v>0</v>
      </c>
    </row>
    <row r="110" spans="1:12">
      <c r="A110" s="375" t="s">
        <v>64</v>
      </c>
      <c r="B110" s="376"/>
      <c r="C110" s="376"/>
      <c r="D110" s="376"/>
      <c r="E110" s="376"/>
      <c r="F110" s="376"/>
      <c r="G110" s="376"/>
      <c r="H110" s="376"/>
      <c r="I110" s="376"/>
      <c r="J110" s="376"/>
      <c r="K110" s="376"/>
      <c r="L110" s="376"/>
    </row>
    <row r="111" spans="1:12">
      <c r="A111" s="374" t="s">
        <v>65</v>
      </c>
      <c r="B111" s="374"/>
      <c r="C111" s="295">
        <f>C108+C109</f>
        <v>0</v>
      </c>
      <c r="D111" s="295">
        <f>D108+D109</f>
        <v>0</v>
      </c>
      <c r="E111" s="295">
        <f>E108+E109</f>
        <v>0</v>
      </c>
      <c r="F111" s="295">
        <f t="shared" ref="F111:L111" si="36">F108+F109</f>
        <v>0</v>
      </c>
      <c r="G111" s="295">
        <f>G108+G109</f>
        <v>0</v>
      </c>
      <c r="H111" s="295">
        <f t="shared" si="36"/>
        <v>0</v>
      </c>
      <c r="I111" s="295">
        <f t="shared" si="36"/>
        <v>0</v>
      </c>
      <c r="J111" s="295">
        <f t="shared" si="36"/>
        <v>0</v>
      </c>
      <c r="K111" s="295">
        <f t="shared" si="36"/>
        <v>0</v>
      </c>
      <c r="L111" s="295">
        <f t="shared" si="36"/>
        <v>0</v>
      </c>
    </row>
    <row r="112" spans="1:12">
      <c r="A112" s="374" t="s">
        <v>66</v>
      </c>
      <c r="B112" s="374"/>
      <c r="C112" s="292">
        <v>0</v>
      </c>
      <c r="D112" s="295">
        <f>C113</f>
        <v>0</v>
      </c>
      <c r="E112" s="295">
        <f>D113</f>
        <v>0</v>
      </c>
      <c r="F112" s="295">
        <f t="shared" ref="F112:L112" si="37">E113</f>
        <v>0</v>
      </c>
      <c r="G112" s="295">
        <f t="shared" si="37"/>
        <v>0</v>
      </c>
      <c r="H112" s="295">
        <f t="shared" si="37"/>
        <v>0</v>
      </c>
      <c r="I112" s="295">
        <f t="shared" si="37"/>
        <v>0</v>
      </c>
      <c r="J112" s="295">
        <f t="shared" si="37"/>
        <v>0</v>
      </c>
      <c r="K112" s="295">
        <f t="shared" si="37"/>
        <v>0</v>
      </c>
      <c r="L112" s="295">
        <f t="shared" si="37"/>
        <v>0</v>
      </c>
    </row>
    <row r="113" spans="1:12">
      <c r="A113" s="374" t="s">
        <v>67</v>
      </c>
      <c r="B113" s="374"/>
      <c r="C113" s="295">
        <f>C112+C111</f>
        <v>0</v>
      </c>
      <c r="D113" s="295">
        <f>D112+D111</f>
        <v>0</v>
      </c>
      <c r="E113" s="295">
        <f t="shared" ref="E113:L113" si="38">E112+E111</f>
        <v>0</v>
      </c>
      <c r="F113" s="295">
        <f t="shared" si="38"/>
        <v>0</v>
      </c>
      <c r="G113" s="295">
        <f t="shared" si="38"/>
        <v>0</v>
      </c>
      <c r="H113" s="295">
        <f t="shared" si="38"/>
        <v>0</v>
      </c>
      <c r="I113" s="295">
        <f t="shared" si="38"/>
        <v>0</v>
      </c>
      <c r="J113" s="295">
        <f t="shared" si="38"/>
        <v>0</v>
      </c>
      <c r="K113" s="295">
        <f t="shared" si="38"/>
        <v>0</v>
      </c>
      <c r="L113" s="295">
        <f t="shared" si="38"/>
        <v>0</v>
      </c>
    </row>
    <row r="115" spans="1:12">
      <c r="B115" s="284"/>
    </row>
  </sheetData>
  <sheetProtection algorithmName="SHA-512" hashValue="2hYU872mbCWgxYM9PCUiRfF59QuI7VwC9VTdac2gwxuUev6qBjW2b+xWClQUloUNe/hPiBjeqzxwpbdP2a0Bjw==" saltValue="gGDInt5n7gar4PibP5N6Vg==" spinCount="100000" sheet="1" objects="1" scenarios="1"/>
  <mergeCells count="30">
    <mergeCell ref="A1:G1"/>
    <mergeCell ref="A6:L6"/>
    <mergeCell ref="A3:L3"/>
    <mergeCell ref="A4:A5"/>
    <mergeCell ref="B4:B5"/>
    <mergeCell ref="C4:L4"/>
    <mergeCell ref="A37:B37"/>
    <mergeCell ref="A7:B7"/>
    <mergeCell ref="A16:B16"/>
    <mergeCell ref="A17:B17"/>
    <mergeCell ref="A22:B22"/>
    <mergeCell ref="A23:B23"/>
    <mergeCell ref="A24:L24"/>
    <mergeCell ref="A25:B25"/>
    <mergeCell ref="A27:B27"/>
    <mergeCell ref="A28:B28"/>
    <mergeCell ref="A35:B35"/>
    <mergeCell ref="A36:B36"/>
    <mergeCell ref="A113:B113"/>
    <mergeCell ref="A38:L38"/>
    <mergeCell ref="A72:B72"/>
    <mergeCell ref="A101:B101"/>
    <mergeCell ref="A102:B102"/>
    <mergeCell ref="A103:B103"/>
    <mergeCell ref="A107:B107"/>
    <mergeCell ref="A108:B108"/>
    <mergeCell ref="A109:B109"/>
    <mergeCell ref="A110:L110"/>
    <mergeCell ref="A111:B111"/>
    <mergeCell ref="A112:B112"/>
  </mergeCells>
  <dataValidations count="1">
    <dataValidation errorStyle="information" allowBlank="1" showInputMessage="1" showErrorMessage="1" sqref="HS12:HT15 RO12:RP15 ABK12:ABL15 ALG12:ALH15 AVC12:AVD15 BEY12:BEZ15 BOU12:BOV15 BYQ12:BYR15 CIM12:CIN15 CSI12:CSJ15 DCE12:DCF15 DMA12:DMB15 DVW12:DVX15 EFS12:EFT15 EPO12:EPP15 EZK12:EZL15 FJG12:FJH15 FTC12:FTD15 GCY12:GCZ15 GMU12:GMV15 GWQ12:GWR15 HGM12:HGN15 HQI12:HQJ15 IAE12:IAF15 IKA12:IKB15 ITW12:ITX15 JDS12:JDT15 JNO12:JNP15 JXK12:JXL15 KHG12:KHH15 KRC12:KRD15 LAY12:LAZ15 LKU12:LKV15 LUQ12:LUR15 MEM12:MEN15 MOI12:MOJ15 MYE12:MYF15 NIA12:NIB15 NRW12:NRX15 OBS12:OBT15 OLO12:OLP15 OVK12:OVL15 PFG12:PFH15 PPC12:PPD15 PYY12:PYZ15 QIU12:QIV15 QSQ12:QSR15 RCM12:RCN15 RMI12:RMJ15 RWE12:RWF15 SGA12:SGB15 SPW12:SPX15 SZS12:SZT15 TJO12:TJP15 TTK12:TTL15 UDG12:UDH15 UNC12:UND15 UWY12:UWZ15 VGU12:VGV15 VQQ12:VQR15 WAM12:WAN15 WKI12:WKJ15 WUE12:WUF15 HS8:HT10 HR111:HT111 RN111:RP111 ABJ111:ABL111 ALF111:ALH111 AVB111:AVD111 BEX111:BEZ111 BOT111:BOV111 BYP111:BYR111 CIL111:CIN111 CSH111:CSJ111 DCD111:DCF111 DLZ111:DMB111 DVV111:DVX111 EFR111:EFT111 EPN111:EPP111 EZJ111:EZL111 FJF111:FJH111 FTB111:FTD111 GCX111:GCZ111 GMT111:GMV111 GWP111:GWR111 HGL111:HGN111 HQH111:HQJ111 IAD111:IAF111 IJZ111:IKB111 ITV111:ITX111 JDR111:JDT111 JNN111:JNP111 JXJ111:JXL111 KHF111:KHH111 KRB111:KRD111 LAX111:LAZ111 LKT111:LKV111 LUP111:LUR111 MEL111:MEN111 MOH111:MOJ111 MYD111:MYF111 NHZ111:NIB111 NRV111:NRX111 OBR111:OBT111 OLN111:OLP111 OVJ111:OVL111 PFF111:PFH111 PPB111:PPD111 PYX111:PYZ111 QIT111:QIV111 QSP111:QSR111 RCL111:RCN111 RMH111:RMJ111 RWD111:RWF111 SFZ111:SGB111 SPV111:SPX111 SZR111:SZT111 TJN111:TJP111 TTJ111:TTL111 UDF111:UDH111 UNB111:UND111 UWX111:UWZ111 VGT111:VGV111 VQP111:VQR111 WAL111:WAN111 WKH111:WKJ111 WUD111:WUF111 C102:L102 WUE26:WUF26 WUE8:WUF10 WKI26:WKJ26 WKI8:WKJ10 WAM26:WAN26 WAM8:WAN10 VQQ26:VQR26 VQQ8:VQR10 VGU26:VGV26 VGU8:VGV10 UWY26:UWZ26 UWY8:UWZ10 UNC26:UND26 UNC8:UND10 UDG26:UDH26 UDG8:UDH10 TTK26:TTL26 TTK8:TTL10 TJO26:TJP26 TJO8:TJP10 SZS26:SZT26 SZS8:SZT10 SPW26:SPX26 SPW8:SPX10 SGA26:SGB26 SGA8:SGB10 RWE26:RWF26 RWE8:RWF10 RMI26:RMJ26 RMI8:RMJ10 RCM26:RCN26 RCM8:RCN10 QSQ26:QSR26 QSQ8:QSR10 QIU26:QIV26 QIU8:QIV10 PYY26:PYZ26 PYY8:PYZ10 PPC26:PPD26 PPC8:PPD10 PFG26:PFH26 PFG8:PFH10 OVK26:OVL26 OVK8:OVL10 OLO26:OLP26 OLO8:OLP10 OBS26:OBT26 OBS8:OBT10 NRW26:NRX26 NRW8:NRX10 NIA26:NIB26 NIA8:NIB10 MYE26:MYF26 MYE8:MYF10 MOI26:MOJ26 MOI8:MOJ10 MEM26:MEN26 MEM8:MEN10 LUQ26:LUR26 LUQ8:LUR10 LKU26:LKV26 LKU8:LKV10 LAY26:LAZ26 LAY8:LAZ10 KRC26:KRD26 KRC8:KRD10 KHG26:KHH26 KHG8:KHH10 JXK26:JXL26 JXK8:JXL10 JNO26:JNP26 JNO8:JNP10 JDS26:JDT26 JDS8:JDT10 ITW26:ITX26 ITW8:ITX10 IKA26:IKB26 IKA8:IKB10 IAE26:IAF26 IAE8:IAF10 HQI26:HQJ26 HQI8:HQJ10 HGM26:HGN26 HGM8:HGN10 GWQ26:GWR26 GWQ8:GWR10 GMU26:GMV26 GMU8:GMV10 GCY26:GCZ26 GCY8:GCZ10 FTC26:FTD26 FTC8:FTD10 FJG26:FJH26 FJG8:FJH10 EZK26:EZL26 EZK8:EZL10 EPO26:EPP26 EPO8:EPP10 EFS26:EFT26 EFS8:EFT10 DVW26:DVX26 DVW8:DVX10 DMA26:DMB26 DMA8:DMB10 DCE26:DCF26 DCE8:DCF10 CSI26:CSJ26 CSI8:CSJ10 CIM26:CIN26 CIM8:CIN10 BYQ26:BYR26 BYQ8:BYR10 BOU26:BOV26 BOU8:BOV10 BEY26:BEZ26 BEY8:BEZ10 AVC26:AVD26 AVC8:AVD10 ALG26:ALH26 ALG8:ALH10 ABK26:ABL26 ABK8:ABL10 RO26:RP26 RO8:RP10 HS26:HT26 HR106:HT109 RN106:RP109 ABJ106:ABL109 ALF106:ALH109 AVB106:AVD109 BEX106:BEZ109 BOT106:BOV109 BYP106:BYR109 CIL106:CIN109 CSH106:CSJ109 DCD106:DCF109 DLZ106:DMB109 DVV106:DVX109 EFR106:EFT109 EPN106:EPP109 EZJ106:EZL109 FJF106:FJH109 FTB106:FTD109 GCX106:GCZ109 GMT106:GMV109 GWP106:GWR109 HGL106:HGN109 HQH106:HQJ109 IAD106:IAF109 IJZ106:IKB109 ITV106:ITX109 JDR106:JDT109 JNN106:JNP109 JXJ106:JXL109 KHF106:KHH109 KRB106:KRD109 LAX106:LAZ109 LKT106:LKV109 LUP106:LUR109 MEL106:MEN109 MOH106:MOJ109 MYD106:MYF109 NHZ106:NIB109 NRV106:NRX109 OBR106:OBT109 OLN106:OLP109 OVJ106:OVL109 PFF106:PFH109 PPB106:PPD109 PYX106:PYZ109 QIT106:QIV109 QSP106:QSR109 RCL106:RCN109 RMH106:RMJ109 RWD106:RWF109 SFZ106:SGB109 SPV106:SPX109 SZR106:SZT109 TJN106:TJP109 TTJ106:TTL109 UDF106:UDH109 UNB106:UND109 UWX106:UWZ109 VGT106:VGV109 VQP106:VQR109 WAL106:WAN109 WKH106:WKJ109 WUD106:WUF109 HS81:HT89 C95:L96 WUD95:WUF102 C111:L111 WKH95:WKJ102 WAL95:WAN102 VQP95:VQR102 VGT95:VGV102 UWX95:UWZ102 UNB95:UND102 UDF95:UDH102 TTJ95:TTL102 TJN95:TJP102 SZR95:SZT102 SPV95:SPX102 SFZ95:SGB102 RWD95:RWF102 RMH95:RMJ102 RCL95:RCN102 QSP95:QSR102 QIT95:QIV102 PYX95:PYZ102 PPB95:PPD102 PFF95:PFH102 OVJ95:OVL102 OLN95:OLP102 OBR95:OBT102 NRV95:NRX102 NHZ95:NIB102 MYD95:MYF102 MOH95:MOJ102 MEL95:MEN102 LUP95:LUR102 LKT95:LKV102 LAX95:LAZ102 KRB95:KRD102 KHF95:KHH102 JXJ95:JXL102 JNN95:JNP102 JDR95:JDT102 ITV95:ITX102 IJZ95:IKB102 IAD95:IAF102 HQH95:HQJ102 HGL95:HGN102 GWP95:GWR102 GMT95:GMV102 GCX95:GCZ102 FTB95:FTD102 FJF95:FJH102 EZJ95:EZL102 EPN95:EPP102 EFR95:EFT102 DVV95:DVX102 DLZ95:DMB102 DCD95:DCF102 CSH95:CSJ102 CIL95:CIN102 BYP95:BYR102 BOT95:BOV102 BEX95:BEZ102 AVB95:AVD102 ALF95:ALH102 ABJ95:ABL102 RN95:RP102 HR95:HT102 WUE29:WUF34 WKI29:WKJ34 WAM29:WAN34 VQQ29:VQR34 VGU29:VGV34 UWY29:UWZ34 UNC29:UND34 UDG29:UDH34 TTK29:TTL34 TJO29:TJP34 SZS29:SZT34 SPW29:SPX34 SGA29:SGB34 RWE29:RWF34 RMI29:RMJ34 RCM29:RCN34 QSQ29:QSR34 QIU29:QIV34 PYY29:PYZ34 PPC29:PPD34 PFG29:PFH34 OVK29:OVL34 OLO29:OLP34 OBS29:OBT34 NRW29:NRX34 NIA29:NIB34 MYE29:MYF34 MOI29:MOJ34 MEM29:MEN34 LUQ29:LUR34 LKU29:LKV34 LAY29:LAZ34 KRC29:KRD34 KHG29:KHH34 JXK29:JXL34 JNO29:JNP34 JDS29:JDT34 ITW29:ITX34 IKA29:IKB34 IAE29:IAF34 HQI29:HQJ34 HGM29:HGN34 GWQ29:GWR34 GMU29:GMV34 GCY29:GCZ34 FTC29:FTD34 FJG29:FJH34 EZK29:EZL34 EPO29:EPP34 EFS29:EFT34 DVW29:DVX34 DMA29:DMB34 DCE29:DCF34 CSI29:CSJ34 CIM29:CIN34 BYQ29:BYR34 BOU29:BOV34 BEY29:BEZ34 AVC29:AVD34 ALG29:ALH34 ABK29:ABL34 RO29:RP34 HS29:HT34 WUE81:WUF89 WKI81:WKJ89 WAM81:WAN89 VQQ81:VQR89 VGU81:VGV89 UWY81:UWZ89 UNC81:UND89 UDG81:UDH89 TTK81:TTL89 TJO81:TJP89 SZS81:SZT89 SPW81:SPX89 SGA81:SGB89 RWE81:RWF89 RMI81:RMJ89 RCM81:RCN89 QSQ81:QSR89 QIU81:QIV89 PYY81:PYZ89 PPC81:PPD89 PFG81:PFH89 OVK81:OVL89 OLO81:OLP89 OBS81:OBT89 NRW81:NRX89 NIA81:NIB89 MYE81:MYF89 MOI81:MOJ89 MEM81:MEN89 LUQ81:LUR89 LKU81:LKV89 LAY81:LAZ89 KRC81:KRD89 KHG81:KHH89 JXK81:JXL89 JNO81:JNP89 JDS81:JDT89 ITW81:ITX89 IKA81:IKB89 IAE81:IAF89 HQI81:HQJ89 HGM81:HGN89 GWQ81:GWR89 GMU81:GMV89 GCY81:GCZ89 FTC81:FTD89 FJG81:FJH89 EZK81:EZL89 EPO81:EPP89 EFS81:EFT89 DVW81:DVX89 DMA81:DMB89 DCE81:DCF89 CSI81:CSJ89 CIM81:CIN89 BYQ81:BYR89 BOU81:BOV89 BEY81:BEZ89 AVC81:AVD89 ALG81:ALH89 ABK81:ABL89 RO81:RP89 C107:L109"/>
  </dataValidations>
  <pageMargins left="0.7" right="0.7" top="0.75" bottom="0.75" header="0.3" footer="0.3"/>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A15" sqref="A15"/>
    </sheetView>
  </sheetViews>
  <sheetFormatPr defaultRowHeight="12.75"/>
  <cols>
    <col min="1" max="1" width="18.85546875" style="316" customWidth="1"/>
    <col min="2" max="2" width="20.140625" style="316" customWidth="1"/>
    <col min="3" max="3" width="16" style="316" customWidth="1"/>
    <col min="4" max="4" width="18.5703125" style="316" customWidth="1"/>
    <col min="5" max="16384" width="9.140625" style="316"/>
  </cols>
  <sheetData>
    <row r="1" spans="1:4">
      <c r="A1" s="90"/>
      <c r="B1" s="85"/>
      <c r="C1" s="85"/>
      <c r="D1" s="85"/>
    </row>
    <row r="2" spans="1:4">
      <c r="A2" s="90"/>
      <c r="B2" s="85"/>
      <c r="C2" s="85"/>
      <c r="D2" s="85"/>
    </row>
    <row r="3" spans="1:4" ht="39" customHeight="1">
      <c r="A3" s="392" t="s">
        <v>271</v>
      </c>
      <c r="B3" s="392"/>
      <c r="C3" s="392"/>
      <c r="D3" s="392"/>
    </row>
    <row r="4" spans="1:4" ht="45.75" customHeight="1">
      <c r="A4" s="393" t="s">
        <v>272</v>
      </c>
      <c r="B4" s="393"/>
      <c r="C4" s="393"/>
      <c r="D4" s="393"/>
    </row>
    <row r="5" spans="1:4" ht="38.25">
      <c r="A5" s="91" t="s">
        <v>273</v>
      </c>
      <c r="B5" s="91" t="s">
        <v>274</v>
      </c>
      <c r="C5" s="91" t="s">
        <v>275</v>
      </c>
      <c r="D5" s="91" t="s">
        <v>276</v>
      </c>
    </row>
    <row r="6" spans="1:4">
      <c r="A6" s="91"/>
      <c r="B6" s="92"/>
      <c r="C6" s="91"/>
      <c r="D6" s="91"/>
    </row>
    <row r="7" spans="1:4">
      <c r="A7" s="93" t="s">
        <v>277</v>
      </c>
      <c r="B7" s="48">
        <v>0</v>
      </c>
      <c r="C7" s="94">
        <v>0</v>
      </c>
      <c r="D7" s="56">
        <f>B7*C7</f>
        <v>0</v>
      </c>
    </row>
    <row r="8" spans="1:4">
      <c r="A8" s="93" t="s">
        <v>278</v>
      </c>
      <c r="B8" s="48">
        <v>0</v>
      </c>
      <c r="C8" s="94">
        <v>0</v>
      </c>
      <c r="D8" s="56">
        <f>B8*C8</f>
        <v>0</v>
      </c>
    </row>
    <row r="9" spans="1:4">
      <c r="A9" s="93" t="s">
        <v>279</v>
      </c>
      <c r="B9" s="48">
        <v>0</v>
      </c>
      <c r="C9" s="94">
        <v>0</v>
      </c>
      <c r="D9" s="56">
        <f t="shared" ref="D9:D36" si="0">B9*C9</f>
        <v>0</v>
      </c>
    </row>
    <row r="10" spans="1:4">
      <c r="A10" s="93" t="s">
        <v>280</v>
      </c>
      <c r="B10" s="48">
        <v>0</v>
      </c>
      <c r="C10" s="94">
        <v>0</v>
      </c>
      <c r="D10" s="56">
        <f t="shared" si="0"/>
        <v>0</v>
      </c>
    </row>
    <row r="11" spans="1:4">
      <c r="A11" s="93" t="s">
        <v>281</v>
      </c>
      <c r="B11" s="48">
        <v>0</v>
      </c>
      <c r="C11" s="94">
        <v>0</v>
      </c>
      <c r="D11" s="56">
        <f t="shared" si="0"/>
        <v>0</v>
      </c>
    </row>
    <row r="12" spans="1:4">
      <c r="A12" s="93" t="s">
        <v>282</v>
      </c>
      <c r="B12" s="48">
        <v>0</v>
      </c>
      <c r="C12" s="94">
        <v>0</v>
      </c>
      <c r="D12" s="56">
        <f t="shared" si="0"/>
        <v>0</v>
      </c>
    </row>
    <row r="13" spans="1:4">
      <c r="A13" s="93" t="s">
        <v>283</v>
      </c>
      <c r="B13" s="48">
        <v>0</v>
      </c>
      <c r="C13" s="94">
        <v>0</v>
      </c>
      <c r="D13" s="56">
        <f t="shared" si="0"/>
        <v>0</v>
      </c>
    </row>
    <row r="14" spans="1:4">
      <c r="A14" s="93" t="s">
        <v>284</v>
      </c>
      <c r="B14" s="48">
        <v>0</v>
      </c>
      <c r="C14" s="94">
        <v>0</v>
      </c>
      <c r="D14" s="56">
        <f t="shared" si="0"/>
        <v>0</v>
      </c>
    </row>
    <row r="15" spans="1:4">
      <c r="A15" s="93" t="s">
        <v>285</v>
      </c>
      <c r="B15" s="48">
        <v>0</v>
      </c>
      <c r="C15" s="94">
        <v>0</v>
      </c>
      <c r="D15" s="56">
        <f t="shared" si="0"/>
        <v>0</v>
      </c>
    </row>
    <row r="16" spans="1:4">
      <c r="A16" s="93" t="s">
        <v>286</v>
      </c>
      <c r="B16" s="48">
        <v>0</v>
      </c>
      <c r="C16" s="94">
        <v>0</v>
      </c>
      <c r="D16" s="56">
        <f t="shared" si="0"/>
        <v>0</v>
      </c>
    </row>
    <row r="17" spans="1:4">
      <c r="A17" s="93" t="s">
        <v>287</v>
      </c>
      <c r="B17" s="48">
        <v>0</v>
      </c>
      <c r="C17" s="94">
        <v>0</v>
      </c>
      <c r="D17" s="56">
        <f t="shared" si="0"/>
        <v>0</v>
      </c>
    </row>
    <row r="18" spans="1:4">
      <c r="A18" s="93" t="s">
        <v>288</v>
      </c>
      <c r="B18" s="48">
        <v>0</v>
      </c>
      <c r="C18" s="94">
        <v>0</v>
      </c>
      <c r="D18" s="56">
        <f t="shared" si="0"/>
        <v>0</v>
      </c>
    </row>
    <row r="19" spans="1:4">
      <c r="A19" s="93" t="s">
        <v>289</v>
      </c>
      <c r="B19" s="48">
        <v>0</v>
      </c>
      <c r="C19" s="94">
        <v>0</v>
      </c>
      <c r="D19" s="56">
        <f t="shared" si="0"/>
        <v>0</v>
      </c>
    </row>
    <row r="20" spans="1:4">
      <c r="A20" s="93" t="s">
        <v>290</v>
      </c>
      <c r="B20" s="48">
        <v>0</v>
      </c>
      <c r="C20" s="94">
        <v>0</v>
      </c>
      <c r="D20" s="56">
        <f t="shared" si="0"/>
        <v>0</v>
      </c>
    </row>
    <row r="21" spans="1:4">
      <c r="A21" s="93" t="s">
        <v>291</v>
      </c>
      <c r="B21" s="48">
        <v>0</v>
      </c>
      <c r="C21" s="94">
        <v>0</v>
      </c>
      <c r="D21" s="56">
        <f t="shared" si="0"/>
        <v>0</v>
      </c>
    </row>
    <row r="22" spans="1:4">
      <c r="A22" s="93" t="s">
        <v>292</v>
      </c>
      <c r="B22" s="48">
        <v>0</v>
      </c>
      <c r="C22" s="94">
        <v>0</v>
      </c>
      <c r="D22" s="56">
        <f t="shared" si="0"/>
        <v>0</v>
      </c>
    </row>
    <row r="23" spans="1:4">
      <c r="A23" s="93" t="s">
        <v>293</v>
      </c>
      <c r="B23" s="48">
        <v>0</v>
      </c>
      <c r="C23" s="94">
        <v>0</v>
      </c>
      <c r="D23" s="56">
        <f t="shared" si="0"/>
        <v>0</v>
      </c>
    </row>
    <row r="24" spans="1:4">
      <c r="A24" s="93" t="s">
        <v>294</v>
      </c>
      <c r="B24" s="48">
        <v>0</v>
      </c>
      <c r="C24" s="94">
        <v>0</v>
      </c>
      <c r="D24" s="56">
        <f t="shared" si="0"/>
        <v>0</v>
      </c>
    </row>
    <row r="25" spans="1:4">
      <c r="A25" s="93" t="s">
        <v>295</v>
      </c>
      <c r="B25" s="48">
        <v>0</v>
      </c>
      <c r="C25" s="94">
        <v>0</v>
      </c>
      <c r="D25" s="56">
        <f t="shared" si="0"/>
        <v>0</v>
      </c>
    </row>
    <row r="26" spans="1:4">
      <c r="A26" s="93" t="s">
        <v>296</v>
      </c>
      <c r="B26" s="48">
        <v>0</v>
      </c>
      <c r="C26" s="94">
        <v>0</v>
      </c>
      <c r="D26" s="56">
        <f t="shared" si="0"/>
        <v>0</v>
      </c>
    </row>
    <row r="27" spans="1:4">
      <c r="A27" s="93" t="s">
        <v>297</v>
      </c>
      <c r="B27" s="48">
        <v>0</v>
      </c>
      <c r="C27" s="94">
        <v>0</v>
      </c>
      <c r="D27" s="56">
        <f t="shared" si="0"/>
        <v>0</v>
      </c>
    </row>
    <row r="28" spans="1:4">
      <c r="A28" s="93" t="s">
        <v>298</v>
      </c>
      <c r="B28" s="48">
        <v>0</v>
      </c>
      <c r="C28" s="94">
        <v>0</v>
      </c>
      <c r="D28" s="56">
        <f t="shared" si="0"/>
        <v>0</v>
      </c>
    </row>
    <row r="29" spans="1:4">
      <c r="A29" s="93" t="s">
        <v>299</v>
      </c>
      <c r="B29" s="48">
        <v>0</v>
      </c>
      <c r="C29" s="94">
        <v>0</v>
      </c>
      <c r="D29" s="56">
        <f t="shared" si="0"/>
        <v>0</v>
      </c>
    </row>
    <row r="30" spans="1:4">
      <c r="A30" s="93" t="s">
        <v>300</v>
      </c>
      <c r="B30" s="48">
        <v>0</v>
      </c>
      <c r="C30" s="94">
        <v>0</v>
      </c>
      <c r="D30" s="56">
        <f t="shared" si="0"/>
        <v>0</v>
      </c>
    </row>
    <row r="31" spans="1:4">
      <c r="A31" s="93" t="s">
        <v>301</v>
      </c>
      <c r="B31" s="48">
        <v>0</v>
      </c>
      <c r="C31" s="94">
        <v>0</v>
      </c>
      <c r="D31" s="56">
        <f t="shared" si="0"/>
        <v>0</v>
      </c>
    </row>
    <row r="32" spans="1:4">
      <c r="A32" s="93" t="s">
        <v>302</v>
      </c>
      <c r="B32" s="48">
        <v>0</v>
      </c>
      <c r="C32" s="94">
        <v>0</v>
      </c>
      <c r="D32" s="56">
        <f t="shared" si="0"/>
        <v>0</v>
      </c>
    </row>
    <row r="33" spans="1:4">
      <c r="A33" s="93" t="s">
        <v>303</v>
      </c>
      <c r="B33" s="48">
        <v>0</v>
      </c>
      <c r="C33" s="94">
        <v>0</v>
      </c>
      <c r="D33" s="56">
        <f t="shared" si="0"/>
        <v>0</v>
      </c>
    </row>
    <row r="34" spans="1:4">
      <c r="A34" s="93" t="s">
        <v>304</v>
      </c>
      <c r="B34" s="48">
        <v>0</v>
      </c>
      <c r="C34" s="94">
        <v>0</v>
      </c>
      <c r="D34" s="56">
        <f t="shared" si="0"/>
        <v>0</v>
      </c>
    </row>
    <row r="35" spans="1:4">
      <c r="A35" s="93" t="s">
        <v>305</v>
      </c>
      <c r="B35" s="48">
        <v>0</v>
      </c>
      <c r="C35" s="94">
        <v>0</v>
      </c>
      <c r="D35" s="56">
        <f>B35*C35</f>
        <v>0</v>
      </c>
    </row>
    <row r="36" spans="1:4">
      <c r="A36" s="93" t="s">
        <v>306</v>
      </c>
      <c r="B36" s="48">
        <v>0</v>
      </c>
      <c r="C36" s="94">
        <v>0</v>
      </c>
      <c r="D36" s="56">
        <f t="shared" si="0"/>
        <v>0</v>
      </c>
    </row>
    <row r="37" spans="1:4">
      <c r="A37" s="95" t="s">
        <v>219</v>
      </c>
      <c r="B37" s="96">
        <f>SUM(B7:B36)</f>
        <v>0</v>
      </c>
      <c r="C37" s="97"/>
      <c r="D37" s="96">
        <f>SUM(D7:D36)</f>
        <v>0</v>
      </c>
    </row>
  </sheetData>
  <sheetProtection algorithmName="SHA-512" hashValue="j8ow5HSVjmt0sLNQvFlU+YrFLNkA63N30vGVKLd0JXudoDBeK9AMeKHo9tLyMz8UJmPt5TyHMA4In1QjbTmgdA==" saltValue="+TFieu68k8m2MoRrtbl8aA==" spinCount="100000" sheet="1" objects="1" scenarios="1"/>
  <mergeCells count="2">
    <mergeCell ref="A3:D3"/>
    <mergeCell ref="A4:D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topLeftCell="A16" workbookViewId="0">
      <selection activeCell="B1" sqref="B1"/>
    </sheetView>
  </sheetViews>
  <sheetFormatPr defaultColWidth="18.5703125" defaultRowHeight="12.75"/>
  <cols>
    <col min="1" max="4" width="18.5703125" style="317"/>
    <col min="5" max="5" width="12.7109375" style="317" customWidth="1"/>
    <col min="6" max="6" width="11" style="317" bestFit="1" customWidth="1"/>
    <col min="7" max="7" width="12.140625" style="317" customWidth="1"/>
    <col min="8" max="8" width="10" style="317" bestFit="1" customWidth="1"/>
    <col min="9" max="9" width="11.5703125" style="317" bestFit="1" customWidth="1"/>
    <col min="10" max="10" width="13.28515625" style="317" customWidth="1"/>
    <col min="11" max="11" width="11.5703125" style="317" bestFit="1" customWidth="1"/>
    <col min="12" max="12" width="10" style="317" bestFit="1" customWidth="1"/>
    <col min="13" max="13" width="8.42578125" style="317" customWidth="1"/>
    <col min="14" max="14" width="14.28515625" style="317" bestFit="1" customWidth="1"/>
    <col min="15" max="16384" width="18.5703125" style="317"/>
  </cols>
  <sheetData>
    <row r="1" spans="1:14">
      <c r="M1" s="338" t="s">
        <v>315</v>
      </c>
      <c r="N1" s="339"/>
    </row>
    <row r="2" spans="1:14">
      <c r="A2" s="403" t="s">
        <v>316</v>
      </c>
      <c r="B2" s="404"/>
      <c r="C2" s="404"/>
      <c r="D2" s="404"/>
      <c r="E2" s="404"/>
      <c r="F2" s="404"/>
      <c r="G2" s="404"/>
      <c r="H2" s="404"/>
      <c r="I2" s="404"/>
      <c r="J2" s="404"/>
      <c r="K2" s="404"/>
      <c r="L2" s="404"/>
      <c r="M2" s="404"/>
      <c r="N2" s="404"/>
    </row>
    <row r="3" spans="1:14" ht="13.5" thickBot="1"/>
    <row r="4" spans="1:14" ht="32.25" customHeight="1">
      <c r="A4" s="405" t="s">
        <v>317</v>
      </c>
      <c r="B4" s="407" t="s">
        <v>318</v>
      </c>
      <c r="C4" s="407" t="s">
        <v>319</v>
      </c>
      <c r="D4" s="407" t="s">
        <v>320</v>
      </c>
      <c r="E4" s="407" t="s">
        <v>321</v>
      </c>
      <c r="F4" s="407" t="s">
        <v>322</v>
      </c>
      <c r="G4" s="407" t="s">
        <v>323</v>
      </c>
      <c r="H4" s="394" t="s">
        <v>324</v>
      </c>
      <c r="I4" s="395"/>
      <c r="J4" s="394" t="s">
        <v>325</v>
      </c>
      <c r="K4" s="395"/>
      <c r="L4" s="394" t="s">
        <v>326</v>
      </c>
      <c r="M4" s="395"/>
      <c r="N4" s="398" t="s">
        <v>327</v>
      </c>
    </row>
    <row r="5" spans="1:14" ht="13.5" thickBot="1">
      <c r="A5" s="406"/>
      <c r="B5" s="408"/>
      <c r="C5" s="408"/>
      <c r="D5" s="408"/>
      <c r="E5" s="408"/>
      <c r="F5" s="408"/>
      <c r="G5" s="408"/>
      <c r="H5" s="396"/>
      <c r="I5" s="397"/>
      <c r="J5" s="396"/>
      <c r="K5" s="397"/>
      <c r="L5" s="396"/>
      <c r="M5" s="397"/>
      <c r="N5" s="399"/>
    </row>
    <row r="6" spans="1:14" ht="13.5" thickBot="1">
      <c r="A6" s="318"/>
      <c r="B6" s="319"/>
      <c r="C6" s="319"/>
      <c r="D6" s="319"/>
      <c r="E6" s="320" t="s">
        <v>328</v>
      </c>
      <c r="F6" s="320" t="s">
        <v>328</v>
      </c>
      <c r="G6" s="320" t="s">
        <v>328</v>
      </c>
      <c r="H6" s="320" t="s">
        <v>328</v>
      </c>
      <c r="I6" s="320" t="s">
        <v>329</v>
      </c>
      <c r="J6" s="320" t="s">
        <v>328</v>
      </c>
      <c r="K6" s="320" t="s">
        <v>329</v>
      </c>
      <c r="L6" s="320" t="s">
        <v>328</v>
      </c>
      <c r="M6" s="320" t="s">
        <v>329</v>
      </c>
      <c r="N6" s="321" t="s">
        <v>328</v>
      </c>
    </row>
    <row r="7" spans="1:14" ht="13.5" thickBot="1">
      <c r="A7" s="322"/>
      <c r="B7" s="323"/>
      <c r="C7" s="323"/>
      <c r="D7" s="323"/>
      <c r="E7" s="324">
        <v>1</v>
      </c>
      <c r="F7" s="324">
        <v>2</v>
      </c>
      <c r="G7" s="324">
        <v>3</v>
      </c>
      <c r="H7" s="324">
        <v>4</v>
      </c>
      <c r="I7" s="324">
        <v>5</v>
      </c>
      <c r="J7" s="324">
        <v>6</v>
      </c>
      <c r="K7" s="324">
        <v>7</v>
      </c>
      <c r="L7" s="324">
        <v>8</v>
      </c>
      <c r="M7" s="324">
        <v>9</v>
      </c>
      <c r="N7" s="325">
        <v>10</v>
      </c>
    </row>
    <row r="8" spans="1:14">
      <c r="A8" s="335"/>
      <c r="B8" s="335"/>
      <c r="C8" s="335"/>
      <c r="D8" s="335"/>
      <c r="E8" s="326">
        <f>F8+N8</f>
        <v>0</v>
      </c>
      <c r="F8" s="336">
        <v>0</v>
      </c>
      <c r="G8" s="336">
        <v>0</v>
      </c>
      <c r="H8" s="336">
        <v>0</v>
      </c>
      <c r="I8" s="327" t="e">
        <f>H8/F8</f>
        <v>#DIV/0!</v>
      </c>
      <c r="J8" s="336">
        <v>0</v>
      </c>
      <c r="K8" s="327" t="e">
        <f>J8/F8</f>
        <v>#DIV/0!</v>
      </c>
      <c r="L8" s="336">
        <v>0</v>
      </c>
      <c r="M8" s="328" t="e">
        <f>SUM(L8*100%)/F8</f>
        <v>#DIV/0!</v>
      </c>
      <c r="N8" s="337">
        <v>0</v>
      </c>
    </row>
    <row r="9" spans="1:14">
      <c r="A9" s="335"/>
      <c r="B9" s="335"/>
      <c r="C9" s="335"/>
      <c r="D9" s="335"/>
      <c r="E9" s="329">
        <f t="shared" ref="E9:E54" si="0">F9+N9</f>
        <v>0</v>
      </c>
      <c r="F9" s="336">
        <v>0</v>
      </c>
      <c r="G9" s="336">
        <v>0</v>
      </c>
      <c r="H9" s="336">
        <v>0</v>
      </c>
      <c r="I9" s="327" t="e">
        <f t="shared" ref="I9:I55" si="1">H9/F9</f>
        <v>#DIV/0!</v>
      </c>
      <c r="J9" s="336">
        <v>0</v>
      </c>
      <c r="K9" s="327" t="e">
        <f>J9/F9</f>
        <v>#DIV/0!</v>
      </c>
      <c r="L9" s="336">
        <v>0</v>
      </c>
      <c r="M9" s="328" t="e">
        <f t="shared" ref="M9:M55" si="2">SUM(L9*100%)/F9</f>
        <v>#DIV/0!</v>
      </c>
      <c r="N9" s="337">
        <v>0</v>
      </c>
    </row>
    <row r="10" spans="1:14">
      <c r="A10" s="335"/>
      <c r="B10" s="335"/>
      <c r="C10" s="335"/>
      <c r="D10" s="335"/>
      <c r="E10" s="329">
        <f t="shared" si="0"/>
        <v>0</v>
      </c>
      <c r="F10" s="336">
        <v>0</v>
      </c>
      <c r="G10" s="336">
        <v>0</v>
      </c>
      <c r="H10" s="336">
        <v>0</v>
      </c>
      <c r="I10" s="327" t="e">
        <f t="shared" si="1"/>
        <v>#DIV/0!</v>
      </c>
      <c r="J10" s="336">
        <v>0</v>
      </c>
      <c r="K10" s="327" t="e">
        <f t="shared" ref="K10:K55" si="3">J10/F10</f>
        <v>#DIV/0!</v>
      </c>
      <c r="L10" s="336">
        <v>0</v>
      </c>
      <c r="M10" s="328" t="e">
        <f t="shared" si="2"/>
        <v>#DIV/0!</v>
      </c>
      <c r="N10" s="337">
        <v>0</v>
      </c>
    </row>
    <row r="11" spans="1:14">
      <c r="A11" s="335"/>
      <c r="B11" s="335"/>
      <c r="C11" s="335"/>
      <c r="D11" s="335"/>
      <c r="E11" s="329">
        <f t="shared" si="0"/>
        <v>0</v>
      </c>
      <c r="F11" s="336">
        <v>0</v>
      </c>
      <c r="G11" s="336">
        <v>0</v>
      </c>
      <c r="H11" s="336">
        <v>0</v>
      </c>
      <c r="I11" s="327" t="e">
        <f t="shared" si="1"/>
        <v>#DIV/0!</v>
      </c>
      <c r="J11" s="336">
        <v>0</v>
      </c>
      <c r="K11" s="327" t="e">
        <f t="shared" si="3"/>
        <v>#DIV/0!</v>
      </c>
      <c r="L11" s="336">
        <v>0</v>
      </c>
      <c r="M11" s="328" t="e">
        <f t="shared" si="2"/>
        <v>#DIV/0!</v>
      </c>
      <c r="N11" s="337">
        <v>0</v>
      </c>
    </row>
    <row r="12" spans="1:14">
      <c r="A12" s="335"/>
      <c r="B12" s="335"/>
      <c r="C12" s="335"/>
      <c r="D12" s="335"/>
      <c r="E12" s="329">
        <f t="shared" si="0"/>
        <v>0</v>
      </c>
      <c r="F12" s="336">
        <v>0</v>
      </c>
      <c r="G12" s="336">
        <v>0</v>
      </c>
      <c r="H12" s="336">
        <v>0</v>
      </c>
      <c r="I12" s="327" t="e">
        <f t="shared" si="1"/>
        <v>#DIV/0!</v>
      </c>
      <c r="J12" s="336">
        <v>0</v>
      </c>
      <c r="K12" s="327" t="e">
        <f t="shared" si="3"/>
        <v>#DIV/0!</v>
      </c>
      <c r="L12" s="336">
        <v>0</v>
      </c>
      <c r="M12" s="328" t="e">
        <f t="shared" si="2"/>
        <v>#DIV/0!</v>
      </c>
      <c r="N12" s="337">
        <v>0</v>
      </c>
    </row>
    <row r="13" spans="1:14">
      <c r="A13" s="335"/>
      <c r="B13" s="335"/>
      <c r="C13" s="335"/>
      <c r="D13" s="335"/>
      <c r="E13" s="329">
        <f t="shared" si="0"/>
        <v>0</v>
      </c>
      <c r="F13" s="336">
        <v>0</v>
      </c>
      <c r="G13" s="336">
        <v>0</v>
      </c>
      <c r="H13" s="336">
        <v>0</v>
      </c>
      <c r="I13" s="327" t="e">
        <f t="shared" si="1"/>
        <v>#DIV/0!</v>
      </c>
      <c r="J13" s="336">
        <v>0</v>
      </c>
      <c r="K13" s="327" t="e">
        <f t="shared" si="3"/>
        <v>#DIV/0!</v>
      </c>
      <c r="L13" s="336">
        <v>0</v>
      </c>
      <c r="M13" s="328" t="e">
        <f t="shared" si="2"/>
        <v>#DIV/0!</v>
      </c>
      <c r="N13" s="337">
        <v>0</v>
      </c>
    </row>
    <row r="14" spans="1:14">
      <c r="A14" s="335"/>
      <c r="B14" s="335"/>
      <c r="C14" s="335"/>
      <c r="D14" s="335"/>
      <c r="E14" s="329">
        <f t="shared" si="0"/>
        <v>0</v>
      </c>
      <c r="F14" s="336">
        <v>0</v>
      </c>
      <c r="G14" s="336">
        <v>0</v>
      </c>
      <c r="H14" s="336">
        <v>0</v>
      </c>
      <c r="I14" s="327" t="e">
        <f t="shared" si="1"/>
        <v>#DIV/0!</v>
      </c>
      <c r="J14" s="336">
        <v>0</v>
      </c>
      <c r="K14" s="327" t="e">
        <f t="shared" si="3"/>
        <v>#DIV/0!</v>
      </c>
      <c r="L14" s="336">
        <v>0</v>
      </c>
      <c r="M14" s="328" t="e">
        <f t="shared" si="2"/>
        <v>#DIV/0!</v>
      </c>
      <c r="N14" s="337">
        <v>0</v>
      </c>
    </row>
    <row r="15" spans="1:14">
      <c r="A15" s="335"/>
      <c r="B15" s="335"/>
      <c r="C15" s="335"/>
      <c r="D15" s="335"/>
      <c r="E15" s="329">
        <f t="shared" si="0"/>
        <v>0</v>
      </c>
      <c r="F15" s="336">
        <v>0</v>
      </c>
      <c r="G15" s="336">
        <v>0</v>
      </c>
      <c r="H15" s="336">
        <v>0</v>
      </c>
      <c r="I15" s="327" t="e">
        <f t="shared" si="1"/>
        <v>#DIV/0!</v>
      </c>
      <c r="J15" s="336">
        <v>0</v>
      </c>
      <c r="K15" s="327" t="e">
        <f t="shared" si="3"/>
        <v>#DIV/0!</v>
      </c>
      <c r="L15" s="336">
        <v>0</v>
      </c>
      <c r="M15" s="328" t="e">
        <f t="shared" si="2"/>
        <v>#DIV/0!</v>
      </c>
      <c r="N15" s="337">
        <v>0</v>
      </c>
    </row>
    <row r="16" spans="1:14">
      <c r="A16" s="335"/>
      <c r="B16" s="335"/>
      <c r="C16" s="335"/>
      <c r="D16" s="335"/>
      <c r="E16" s="329">
        <f t="shared" si="0"/>
        <v>0</v>
      </c>
      <c r="F16" s="336">
        <v>0</v>
      </c>
      <c r="G16" s="336">
        <v>0</v>
      </c>
      <c r="H16" s="336">
        <v>0</v>
      </c>
      <c r="I16" s="327" t="e">
        <f t="shared" si="1"/>
        <v>#DIV/0!</v>
      </c>
      <c r="J16" s="336">
        <v>0</v>
      </c>
      <c r="K16" s="327" t="e">
        <f t="shared" si="3"/>
        <v>#DIV/0!</v>
      </c>
      <c r="L16" s="336">
        <v>0</v>
      </c>
      <c r="M16" s="328" t="e">
        <f t="shared" si="2"/>
        <v>#DIV/0!</v>
      </c>
      <c r="N16" s="337">
        <v>0</v>
      </c>
    </row>
    <row r="17" spans="1:14">
      <c r="A17" s="335"/>
      <c r="B17" s="335"/>
      <c r="C17" s="335"/>
      <c r="D17" s="335"/>
      <c r="E17" s="329">
        <f t="shared" si="0"/>
        <v>0</v>
      </c>
      <c r="F17" s="336">
        <v>0</v>
      </c>
      <c r="G17" s="336">
        <v>0</v>
      </c>
      <c r="H17" s="336">
        <v>0</v>
      </c>
      <c r="I17" s="327" t="e">
        <f t="shared" si="1"/>
        <v>#DIV/0!</v>
      </c>
      <c r="J17" s="336">
        <v>0</v>
      </c>
      <c r="K17" s="327" t="e">
        <f t="shared" si="3"/>
        <v>#DIV/0!</v>
      </c>
      <c r="L17" s="336">
        <v>0</v>
      </c>
      <c r="M17" s="328" t="e">
        <f t="shared" si="2"/>
        <v>#DIV/0!</v>
      </c>
      <c r="N17" s="337">
        <v>0</v>
      </c>
    </row>
    <row r="18" spans="1:14">
      <c r="A18" s="335"/>
      <c r="B18" s="335"/>
      <c r="C18" s="335"/>
      <c r="D18" s="335"/>
      <c r="E18" s="329">
        <f t="shared" si="0"/>
        <v>0</v>
      </c>
      <c r="F18" s="336">
        <v>0</v>
      </c>
      <c r="G18" s="336">
        <v>0</v>
      </c>
      <c r="H18" s="336">
        <v>0</v>
      </c>
      <c r="I18" s="327" t="e">
        <f t="shared" si="1"/>
        <v>#DIV/0!</v>
      </c>
      <c r="J18" s="336">
        <v>0</v>
      </c>
      <c r="K18" s="327" t="e">
        <f t="shared" si="3"/>
        <v>#DIV/0!</v>
      </c>
      <c r="L18" s="336">
        <v>0</v>
      </c>
      <c r="M18" s="328" t="e">
        <f t="shared" si="2"/>
        <v>#DIV/0!</v>
      </c>
      <c r="N18" s="337">
        <v>0</v>
      </c>
    </row>
    <row r="19" spans="1:14">
      <c r="A19" s="335"/>
      <c r="B19" s="335"/>
      <c r="C19" s="335"/>
      <c r="D19" s="335"/>
      <c r="E19" s="329">
        <f t="shared" si="0"/>
        <v>0</v>
      </c>
      <c r="F19" s="336">
        <v>0</v>
      </c>
      <c r="G19" s="336">
        <v>0</v>
      </c>
      <c r="H19" s="336">
        <v>0</v>
      </c>
      <c r="I19" s="327" t="e">
        <f t="shared" si="1"/>
        <v>#DIV/0!</v>
      </c>
      <c r="J19" s="336">
        <v>0</v>
      </c>
      <c r="K19" s="327" t="e">
        <f t="shared" si="3"/>
        <v>#DIV/0!</v>
      </c>
      <c r="L19" s="336">
        <v>0</v>
      </c>
      <c r="M19" s="328" t="e">
        <f t="shared" si="2"/>
        <v>#DIV/0!</v>
      </c>
      <c r="N19" s="337">
        <v>0</v>
      </c>
    </row>
    <row r="20" spans="1:14">
      <c r="A20" s="335"/>
      <c r="B20" s="335"/>
      <c r="C20" s="335"/>
      <c r="D20" s="335"/>
      <c r="E20" s="329">
        <f t="shared" si="0"/>
        <v>0</v>
      </c>
      <c r="F20" s="336">
        <v>0</v>
      </c>
      <c r="G20" s="336">
        <v>0</v>
      </c>
      <c r="H20" s="336">
        <v>0</v>
      </c>
      <c r="I20" s="327" t="e">
        <f t="shared" si="1"/>
        <v>#DIV/0!</v>
      </c>
      <c r="J20" s="336">
        <v>0</v>
      </c>
      <c r="K20" s="327" t="e">
        <f t="shared" si="3"/>
        <v>#DIV/0!</v>
      </c>
      <c r="L20" s="336">
        <v>0</v>
      </c>
      <c r="M20" s="328" t="e">
        <f t="shared" si="2"/>
        <v>#DIV/0!</v>
      </c>
      <c r="N20" s="337">
        <v>0</v>
      </c>
    </row>
    <row r="21" spans="1:14">
      <c r="A21" s="335"/>
      <c r="B21" s="335"/>
      <c r="C21" s="335"/>
      <c r="D21" s="335"/>
      <c r="E21" s="329">
        <f t="shared" si="0"/>
        <v>0</v>
      </c>
      <c r="F21" s="336">
        <v>0</v>
      </c>
      <c r="G21" s="336">
        <v>0</v>
      </c>
      <c r="H21" s="336">
        <v>0</v>
      </c>
      <c r="I21" s="327" t="e">
        <f t="shared" si="1"/>
        <v>#DIV/0!</v>
      </c>
      <c r="J21" s="336">
        <v>0</v>
      </c>
      <c r="K21" s="327" t="e">
        <f t="shared" si="3"/>
        <v>#DIV/0!</v>
      </c>
      <c r="L21" s="336">
        <v>0</v>
      </c>
      <c r="M21" s="328" t="e">
        <f t="shared" si="2"/>
        <v>#DIV/0!</v>
      </c>
      <c r="N21" s="337">
        <v>0</v>
      </c>
    </row>
    <row r="22" spans="1:14">
      <c r="A22" s="335"/>
      <c r="B22" s="335"/>
      <c r="C22" s="335"/>
      <c r="D22" s="335"/>
      <c r="E22" s="329">
        <f t="shared" si="0"/>
        <v>0</v>
      </c>
      <c r="F22" s="336">
        <v>0</v>
      </c>
      <c r="G22" s="336">
        <v>0</v>
      </c>
      <c r="H22" s="336">
        <v>0</v>
      </c>
      <c r="I22" s="327" t="e">
        <f t="shared" si="1"/>
        <v>#DIV/0!</v>
      </c>
      <c r="J22" s="336">
        <v>0</v>
      </c>
      <c r="K22" s="327" t="e">
        <f t="shared" si="3"/>
        <v>#DIV/0!</v>
      </c>
      <c r="L22" s="336">
        <v>0</v>
      </c>
      <c r="M22" s="328" t="e">
        <f t="shared" si="2"/>
        <v>#DIV/0!</v>
      </c>
      <c r="N22" s="337">
        <v>0</v>
      </c>
    </row>
    <row r="23" spans="1:14">
      <c r="A23" s="335"/>
      <c r="B23" s="335"/>
      <c r="C23" s="335"/>
      <c r="D23" s="335"/>
      <c r="E23" s="329">
        <f t="shared" si="0"/>
        <v>0</v>
      </c>
      <c r="F23" s="336">
        <v>0</v>
      </c>
      <c r="G23" s="336">
        <v>0</v>
      </c>
      <c r="H23" s="336">
        <v>0</v>
      </c>
      <c r="I23" s="327" t="e">
        <f t="shared" si="1"/>
        <v>#DIV/0!</v>
      </c>
      <c r="J23" s="336">
        <v>0</v>
      </c>
      <c r="K23" s="327" t="e">
        <f t="shared" si="3"/>
        <v>#DIV/0!</v>
      </c>
      <c r="L23" s="336">
        <v>0</v>
      </c>
      <c r="M23" s="328" t="e">
        <f t="shared" si="2"/>
        <v>#DIV/0!</v>
      </c>
      <c r="N23" s="337">
        <v>0</v>
      </c>
    </row>
    <row r="24" spans="1:14" ht="13.5" customHeight="1">
      <c r="A24" s="335"/>
      <c r="B24" s="335"/>
      <c r="C24" s="335"/>
      <c r="D24" s="335"/>
      <c r="E24" s="329">
        <f t="shared" si="0"/>
        <v>0</v>
      </c>
      <c r="F24" s="336">
        <v>0</v>
      </c>
      <c r="G24" s="336">
        <v>0</v>
      </c>
      <c r="H24" s="336">
        <v>0</v>
      </c>
      <c r="I24" s="327" t="e">
        <f t="shared" si="1"/>
        <v>#DIV/0!</v>
      </c>
      <c r="J24" s="336">
        <v>0</v>
      </c>
      <c r="K24" s="327" t="e">
        <f t="shared" si="3"/>
        <v>#DIV/0!</v>
      </c>
      <c r="L24" s="336">
        <v>0</v>
      </c>
      <c r="M24" s="328" t="e">
        <f t="shared" si="2"/>
        <v>#DIV/0!</v>
      </c>
      <c r="N24" s="337">
        <v>0</v>
      </c>
    </row>
    <row r="25" spans="1:14">
      <c r="A25" s="335"/>
      <c r="B25" s="335"/>
      <c r="C25" s="335"/>
      <c r="D25" s="335"/>
      <c r="E25" s="329">
        <f t="shared" si="0"/>
        <v>0</v>
      </c>
      <c r="F25" s="336">
        <v>0</v>
      </c>
      <c r="G25" s="336">
        <v>0</v>
      </c>
      <c r="H25" s="336">
        <v>0</v>
      </c>
      <c r="I25" s="327" t="e">
        <f t="shared" si="1"/>
        <v>#DIV/0!</v>
      </c>
      <c r="J25" s="336">
        <v>0</v>
      </c>
      <c r="K25" s="327" t="e">
        <f t="shared" si="3"/>
        <v>#DIV/0!</v>
      </c>
      <c r="L25" s="336">
        <v>0</v>
      </c>
      <c r="M25" s="328" t="e">
        <f t="shared" si="2"/>
        <v>#DIV/0!</v>
      </c>
      <c r="N25" s="337">
        <v>0</v>
      </c>
    </row>
    <row r="26" spans="1:14" ht="12.75" customHeight="1">
      <c r="A26" s="335"/>
      <c r="B26" s="335"/>
      <c r="C26" s="335"/>
      <c r="D26" s="335"/>
      <c r="E26" s="329">
        <f t="shared" si="0"/>
        <v>0</v>
      </c>
      <c r="F26" s="336">
        <v>0</v>
      </c>
      <c r="G26" s="336">
        <v>0</v>
      </c>
      <c r="H26" s="336">
        <v>0</v>
      </c>
      <c r="I26" s="327" t="e">
        <f t="shared" si="1"/>
        <v>#DIV/0!</v>
      </c>
      <c r="J26" s="336">
        <v>0</v>
      </c>
      <c r="K26" s="327" t="e">
        <f t="shared" si="3"/>
        <v>#DIV/0!</v>
      </c>
      <c r="L26" s="336">
        <v>0</v>
      </c>
      <c r="M26" s="328" t="e">
        <f t="shared" si="2"/>
        <v>#DIV/0!</v>
      </c>
      <c r="N26" s="337">
        <v>0</v>
      </c>
    </row>
    <row r="27" spans="1:14">
      <c r="A27" s="335"/>
      <c r="B27" s="335"/>
      <c r="C27" s="335"/>
      <c r="D27" s="335"/>
      <c r="E27" s="329">
        <f t="shared" si="0"/>
        <v>0</v>
      </c>
      <c r="F27" s="336">
        <v>0</v>
      </c>
      <c r="G27" s="336">
        <v>0</v>
      </c>
      <c r="H27" s="336">
        <v>0</v>
      </c>
      <c r="I27" s="327" t="e">
        <f t="shared" si="1"/>
        <v>#DIV/0!</v>
      </c>
      <c r="J27" s="336">
        <v>0</v>
      </c>
      <c r="K27" s="327" t="e">
        <f t="shared" si="3"/>
        <v>#DIV/0!</v>
      </c>
      <c r="L27" s="336">
        <v>0</v>
      </c>
      <c r="M27" s="328" t="e">
        <f t="shared" si="2"/>
        <v>#DIV/0!</v>
      </c>
      <c r="N27" s="337">
        <v>0</v>
      </c>
    </row>
    <row r="28" spans="1:14">
      <c r="A28" s="335"/>
      <c r="B28" s="335"/>
      <c r="C28" s="335"/>
      <c r="D28" s="335"/>
      <c r="E28" s="329">
        <f t="shared" si="0"/>
        <v>0</v>
      </c>
      <c r="F28" s="336">
        <v>0</v>
      </c>
      <c r="G28" s="336">
        <v>0</v>
      </c>
      <c r="H28" s="336">
        <v>0</v>
      </c>
      <c r="I28" s="327" t="e">
        <f t="shared" si="1"/>
        <v>#DIV/0!</v>
      </c>
      <c r="J28" s="336">
        <v>0</v>
      </c>
      <c r="K28" s="327" t="e">
        <f t="shared" si="3"/>
        <v>#DIV/0!</v>
      </c>
      <c r="L28" s="336">
        <v>0</v>
      </c>
      <c r="M28" s="328" t="e">
        <f t="shared" si="2"/>
        <v>#DIV/0!</v>
      </c>
      <c r="N28" s="337">
        <v>0</v>
      </c>
    </row>
    <row r="29" spans="1:14">
      <c r="A29" s="335"/>
      <c r="B29" s="335"/>
      <c r="C29" s="335"/>
      <c r="D29" s="335"/>
      <c r="E29" s="329">
        <f t="shared" si="0"/>
        <v>0</v>
      </c>
      <c r="F29" s="336">
        <v>0</v>
      </c>
      <c r="G29" s="336">
        <v>0</v>
      </c>
      <c r="H29" s="336">
        <v>0</v>
      </c>
      <c r="I29" s="327" t="e">
        <f t="shared" si="1"/>
        <v>#DIV/0!</v>
      </c>
      <c r="J29" s="336">
        <v>0</v>
      </c>
      <c r="K29" s="327" t="e">
        <f t="shared" si="3"/>
        <v>#DIV/0!</v>
      </c>
      <c r="L29" s="336">
        <v>0</v>
      </c>
      <c r="M29" s="328" t="e">
        <f t="shared" si="2"/>
        <v>#DIV/0!</v>
      </c>
      <c r="N29" s="337">
        <v>0</v>
      </c>
    </row>
    <row r="30" spans="1:14">
      <c r="A30" s="335"/>
      <c r="B30" s="335"/>
      <c r="C30" s="335"/>
      <c r="D30" s="335"/>
      <c r="E30" s="329">
        <f t="shared" si="0"/>
        <v>0</v>
      </c>
      <c r="F30" s="336">
        <v>0</v>
      </c>
      <c r="G30" s="336">
        <v>0</v>
      </c>
      <c r="H30" s="336">
        <v>0</v>
      </c>
      <c r="I30" s="327" t="e">
        <f t="shared" si="1"/>
        <v>#DIV/0!</v>
      </c>
      <c r="J30" s="336">
        <v>0</v>
      </c>
      <c r="K30" s="327" t="e">
        <f t="shared" si="3"/>
        <v>#DIV/0!</v>
      </c>
      <c r="L30" s="336">
        <v>0</v>
      </c>
      <c r="M30" s="328" t="e">
        <f t="shared" si="2"/>
        <v>#DIV/0!</v>
      </c>
      <c r="N30" s="337">
        <v>0</v>
      </c>
    </row>
    <row r="31" spans="1:14">
      <c r="A31" s="335"/>
      <c r="B31" s="335"/>
      <c r="C31" s="335"/>
      <c r="D31" s="335"/>
      <c r="E31" s="329">
        <f t="shared" si="0"/>
        <v>0</v>
      </c>
      <c r="F31" s="336">
        <v>0</v>
      </c>
      <c r="G31" s="336">
        <v>0</v>
      </c>
      <c r="H31" s="336">
        <v>0</v>
      </c>
      <c r="I31" s="327" t="e">
        <f t="shared" si="1"/>
        <v>#DIV/0!</v>
      </c>
      <c r="J31" s="336">
        <v>0</v>
      </c>
      <c r="K31" s="327" t="e">
        <f t="shared" si="3"/>
        <v>#DIV/0!</v>
      </c>
      <c r="L31" s="336">
        <v>0</v>
      </c>
      <c r="M31" s="328" t="e">
        <f t="shared" si="2"/>
        <v>#DIV/0!</v>
      </c>
      <c r="N31" s="337">
        <v>0</v>
      </c>
    </row>
    <row r="32" spans="1:14">
      <c r="A32" s="335"/>
      <c r="B32" s="335"/>
      <c r="C32" s="335"/>
      <c r="D32" s="335"/>
      <c r="E32" s="329">
        <f t="shared" si="0"/>
        <v>0</v>
      </c>
      <c r="F32" s="336">
        <v>0</v>
      </c>
      <c r="G32" s="336">
        <v>0</v>
      </c>
      <c r="H32" s="336">
        <v>0</v>
      </c>
      <c r="I32" s="327" t="e">
        <f t="shared" si="1"/>
        <v>#DIV/0!</v>
      </c>
      <c r="J32" s="336">
        <v>0</v>
      </c>
      <c r="K32" s="327" t="e">
        <f t="shared" si="3"/>
        <v>#DIV/0!</v>
      </c>
      <c r="L32" s="336">
        <v>0</v>
      </c>
      <c r="M32" s="328" t="e">
        <f t="shared" si="2"/>
        <v>#DIV/0!</v>
      </c>
      <c r="N32" s="337">
        <v>0</v>
      </c>
    </row>
    <row r="33" spans="1:14">
      <c r="A33" s="335"/>
      <c r="B33" s="335"/>
      <c r="C33" s="335"/>
      <c r="D33" s="335"/>
      <c r="E33" s="329">
        <f t="shared" si="0"/>
        <v>0</v>
      </c>
      <c r="F33" s="336">
        <v>0</v>
      </c>
      <c r="G33" s="336">
        <v>0</v>
      </c>
      <c r="H33" s="336">
        <v>0</v>
      </c>
      <c r="I33" s="327" t="e">
        <f t="shared" si="1"/>
        <v>#DIV/0!</v>
      </c>
      <c r="J33" s="336">
        <v>0</v>
      </c>
      <c r="K33" s="327" t="e">
        <f t="shared" si="3"/>
        <v>#DIV/0!</v>
      </c>
      <c r="L33" s="336">
        <v>0</v>
      </c>
      <c r="M33" s="328" t="e">
        <f t="shared" si="2"/>
        <v>#DIV/0!</v>
      </c>
      <c r="N33" s="337">
        <v>0</v>
      </c>
    </row>
    <row r="34" spans="1:14">
      <c r="A34" s="335"/>
      <c r="B34" s="335"/>
      <c r="C34" s="335"/>
      <c r="D34" s="335"/>
      <c r="E34" s="329">
        <f t="shared" si="0"/>
        <v>0</v>
      </c>
      <c r="F34" s="336">
        <v>0</v>
      </c>
      <c r="G34" s="336">
        <v>0</v>
      </c>
      <c r="H34" s="336">
        <v>0</v>
      </c>
      <c r="I34" s="327" t="e">
        <f t="shared" si="1"/>
        <v>#DIV/0!</v>
      </c>
      <c r="J34" s="336">
        <v>0</v>
      </c>
      <c r="K34" s="327" t="e">
        <f t="shared" si="3"/>
        <v>#DIV/0!</v>
      </c>
      <c r="L34" s="336">
        <v>0</v>
      </c>
      <c r="M34" s="328" t="e">
        <f t="shared" si="2"/>
        <v>#DIV/0!</v>
      </c>
      <c r="N34" s="337">
        <v>0</v>
      </c>
    </row>
    <row r="35" spans="1:14">
      <c r="A35" s="335"/>
      <c r="B35" s="335"/>
      <c r="C35" s="335"/>
      <c r="D35" s="335"/>
      <c r="E35" s="329">
        <f t="shared" si="0"/>
        <v>0</v>
      </c>
      <c r="F35" s="336">
        <v>0</v>
      </c>
      <c r="G35" s="336">
        <v>0</v>
      </c>
      <c r="H35" s="336">
        <v>0</v>
      </c>
      <c r="I35" s="327" t="e">
        <f t="shared" si="1"/>
        <v>#DIV/0!</v>
      </c>
      <c r="J35" s="336">
        <v>0</v>
      </c>
      <c r="K35" s="327" t="e">
        <f t="shared" si="3"/>
        <v>#DIV/0!</v>
      </c>
      <c r="L35" s="336">
        <v>0</v>
      </c>
      <c r="M35" s="328" t="e">
        <f t="shared" si="2"/>
        <v>#DIV/0!</v>
      </c>
      <c r="N35" s="337">
        <v>0</v>
      </c>
    </row>
    <row r="36" spans="1:14">
      <c r="A36" s="335"/>
      <c r="B36" s="335"/>
      <c r="C36" s="335"/>
      <c r="D36" s="335"/>
      <c r="E36" s="329">
        <f t="shared" si="0"/>
        <v>0</v>
      </c>
      <c r="F36" s="336">
        <v>0</v>
      </c>
      <c r="G36" s="336">
        <v>0</v>
      </c>
      <c r="H36" s="336">
        <v>0</v>
      </c>
      <c r="I36" s="327" t="e">
        <f t="shared" si="1"/>
        <v>#DIV/0!</v>
      </c>
      <c r="J36" s="336">
        <v>0</v>
      </c>
      <c r="K36" s="327" t="e">
        <f t="shared" si="3"/>
        <v>#DIV/0!</v>
      </c>
      <c r="L36" s="336">
        <v>0</v>
      </c>
      <c r="M36" s="328" t="e">
        <f t="shared" si="2"/>
        <v>#DIV/0!</v>
      </c>
      <c r="N36" s="337">
        <v>0</v>
      </c>
    </row>
    <row r="37" spans="1:14">
      <c r="A37" s="335"/>
      <c r="B37" s="335"/>
      <c r="C37" s="335"/>
      <c r="D37" s="335"/>
      <c r="E37" s="329">
        <f t="shared" si="0"/>
        <v>0</v>
      </c>
      <c r="F37" s="336">
        <v>0</v>
      </c>
      <c r="G37" s="336">
        <v>0</v>
      </c>
      <c r="H37" s="336">
        <v>0</v>
      </c>
      <c r="I37" s="327" t="e">
        <f t="shared" si="1"/>
        <v>#DIV/0!</v>
      </c>
      <c r="J37" s="336">
        <v>0</v>
      </c>
      <c r="K37" s="327" t="e">
        <f t="shared" si="3"/>
        <v>#DIV/0!</v>
      </c>
      <c r="L37" s="336">
        <v>0</v>
      </c>
      <c r="M37" s="328" t="e">
        <f t="shared" si="2"/>
        <v>#DIV/0!</v>
      </c>
      <c r="N37" s="337">
        <v>0</v>
      </c>
    </row>
    <row r="38" spans="1:14">
      <c r="A38" s="335"/>
      <c r="B38" s="335"/>
      <c r="C38" s="335"/>
      <c r="D38" s="335"/>
      <c r="E38" s="329">
        <f t="shared" si="0"/>
        <v>0</v>
      </c>
      <c r="F38" s="336">
        <v>0</v>
      </c>
      <c r="G38" s="336">
        <v>0</v>
      </c>
      <c r="H38" s="336">
        <v>0</v>
      </c>
      <c r="I38" s="327" t="e">
        <f t="shared" si="1"/>
        <v>#DIV/0!</v>
      </c>
      <c r="J38" s="336">
        <v>0</v>
      </c>
      <c r="K38" s="327" t="e">
        <f t="shared" si="3"/>
        <v>#DIV/0!</v>
      </c>
      <c r="L38" s="336">
        <v>0</v>
      </c>
      <c r="M38" s="328" t="e">
        <f t="shared" si="2"/>
        <v>#DIV/0!</v>
      </c>
      <c r="N38" s="337">
        <v>0</v>
      </c>
    </row>
    <row r="39" spans="1:14">
      <c r="A39" s="335"/>
      <c r="B39" s="335"/>
      <c r="C39" s="335"/>
      <c r="D39" s="335"/>
      <c r="E39" s="329">
        <f t="shared" si="0"/>
        <v>0</v>
      </c>
      <c r="F39" s="336">
        <v>0</v>
      </c>
      <c r="G39" s="336">
        <v>0</v>
      </c>
      <c r="H39" s="336">
        <v>0</v>
      </c>
      <c r="I39" s="327" t="e">
        <f t="shared" si="1"/>
        <v>#DIV/0!</v>
      </c>
      <c r="J39" s="336">
        <v>0</v>
      </c>
      <c r="K39" s="327" t="e">
        <f t="shared" si="3"/>
        <v>#DIV/0!</v>
      </c>
      <c r="L39" s="336">
        <v>0</v>
      </c>
      <c r="M39" s="328" t="e">
        <f t="shared" si="2"/>
        <v>#DIV/0!</v>
      </c>
      <c r="N39" s="337">
        <v>0</v>
      </c>
    </row>
    <row r="40" spans="1:14">
      <c r="A40" s="335"/>
      <c r="B40" s="335"/>
      <c r="C40" s="335"/>
      <c r="D40" s="335"/>
      <c r="E40" s="329">
        <f t="shared" si="0"/>
        <v>0</v>
      </c>
      <c r="F40" s="336">
        <v>0</v>
      </c>
      <c r="G40" s="336">
        <v>0</v>
      </c>
      <c r="H40" s="336">
        <v>0</v>
      </c>
      <c r="I40" s="327" t="e">
        <f t="shared" si="1"/>
        <v>#DIV/0!</v>
      </c>
      <c r="J40" s="336">
        <v>0</v>
      </c>
      <c r="K40" s="327" t="e">
        <f t="shared" si="3"/>
        <v>#DIV/0!</v>
      </c>
      <c r="L40" s="336">
        <v>0</v>
      </c>
      <c r="M40" s="328" t="e">
        <f t="shared" si="2"/>
        <v>#DIV/0!</v>
      </c>
      <c r="N40" s="337">
        <v>0</v>
      </c>
    </row>
    <row r="41" spans="1:14">
      <c r="A41" s="335"/>
      <c r="B41" s="335"/>
      <c r="C41" s="335"/>
      <c r="D41" s="335"/>
      <c r="E41" s="329">
        <f t="shared" si="0"/>
        <v>0</v>
      </c>
      <c r="F41" s="336">
        <v>0</v>
      </c>
      <c r="G41" s="336">
        <v>0</v>
      </c>
      <c r="H41" s="336">
        <v>0</v>
      </c>
      <c r="I41" s="327" t="e">
        <f t="shared" si="1"/>
        <v>#DIV/0!</v>
      </c>
      <c r="J41" s="336">
        <v>0</v>
      </c>
      <c r="K41" s="327" t="e">
        <f t="shared" si="3"/>
        <v>#DIV/0!</v>
      </c>
      <c r="L41" s="336">
        <v>0</v>
      </c>
      <c r="M41" s="328" t="e">
        <f t="shared" si="2"/>
        <v>#DIV/0!</v>
      </c>
      <c r="N41" s="337">
        <v>0</v>
      </c>
    </row>
    <row r="42" spans="1:14">
      <c r="A42" s="335"/>
      <c r="B42" s="335"/>
      <c r="C42" s="335"/>
      <c r="D42" s="335"/>
      <c r="E42" s="329">
        <f t="shared" si="0"/>
        <v>0</v>
      </c>
      <c r="F42" s="336">
        <v>0</v>
      </c>
      <c r="G42" s="336">
        <v>0</v>
      </c>
      <c r="H42" s="336">
        <v>0</v>
      </c>
      <c r="I42" s="327" t="e">
        <f t="shared" si="1"/>
        <v>#DIV/0!</v>
      </c>
      <c r="J42" s="336">
        <v>0</v>
      </c>
      <c r="K42" s="327" t="e">
        <f t="shared" si="3"/>
        <v>#DIV/0!</v>
      </c>
      <c r="L42" s="336">
        <v>0</v>
      </c>
      <c r="M42" s="328" t="e">
        <f t="shared" si="2"/>
        <v>#DIV/0!</v>
      </c>
      <c r="N42" s="337">
        <v>0</v>
      </c>
    </row>
    <row r="43" spans="1:14">
      <c r="A43" s="335"/>
      <c r="B43" s="335"/>
      <c r="C43" s="335"/>
      <c r="D43" s="335"/>
      <c r="E43" s="329">
        <f t="shared" si="0"/>
        <v>0</v>
      </c>
      <c r="F43" s="336">
        <v>0</v>
      </c>
      <c r="G43" s="336">
        <v>0</v>
      </c>
      <c r="H43" s="336">
        <v>0</v>
      </c>
      <c r="I43" s="327" t="e">
        <f t="shared" si="1"/>
        <v>#DIV/0!</v>
      </c>
      <c r="J43" s="336">
        <v>0</v>
      </c>
      <c r="K43" s="327" t="e">
        <f t="shared" si="3"/>
        <v>#DIV/0!</v>
      </c>
      <c r="L43" s="336">
        <v>0</v>
      </c>
      <c r="M43" s="328" t="e">
        <f t="shared" si="2"/>
        <v>#DIV/0!</v>
      </c>
      <c r="N43" s="337">
        <v>0</v>
      </c>
    </row>
    <row r="44" spans="1:14">
      <c r="A44" s="335"/>
      <c r="B44" s="335"/>
      <c r="C44" s="335"/>
      <c r="D44" s="335"/>
      <c r="E44" s="329">
        <f t="shared" si="0"/>
        <v>0</v>
      </c>
      <c r="F44" s="336">
        <v>0</v>
      </c>
      <c r="G44" s="336">
        <v>0</v>
      </c>
      <c r="H44" s="336">
        <v>0</v>
      </c>
      <c r="I44" s="327" t="e">
        <f t="shared" si="1"/>
        <v>#DIV/0!</v>
      </c>
      <c r="J44" s="336">
        <v>0</v>
      </c>
      <c r="K44" s="327" t="e">
        <f t="shared" si="3"/>
        <v>#DIV/0!</v>
      </c>
      <c r="L44" s="336">
        <v>0</v>
      </c>
      <c r="M44" s="328" t="e">
        <f t="shared" si="2"/>
        <v>#DIV/0!</v>
      </c>
      <c r="N44" s="337">
        <v>0</v>
      </c>
    </row>
    <row r="45" spans="1:14">
      <c r="A45" s="335"/>
      <c r="B45" s="335"/>
      <c r="C45" s="335"/>
      <c r="D45" s="335"/>
      <c r="E45" s="329">
        <f t="shared" si="0"/>
        <v>0</v>
      </c>
      <c r="F45" s="336">
        <v>0</v>
      </c>
      <c r="G45" s="336">
        <v>0</v>
      </c>
      <c r="H45" s="336">
        <v>0</v>
      </c>
      <c r="I45" s="327" t="e">
        <f t="shared" si="1"/>
        <v>#DIV/0!</v>
      </c>
      <c r="J45" s="336">
        <v>0</v>
      </c>
      <c r="K45" s="327" t="e">
        <f t="shared" si="3"/>
        <v>#DIV/0!</v>
      </c>
      <c r="L45" s="336">
        <v>0</v>
      </c>
      <c r="M45" s="328" t="e">
        <f t="shared" si="2"/>
        <v>#DIV/0!</v>
      </c>
      <c r="N45" s="337">
        <v>0</v>
      </c>
    </row>
    <row r="46" spans="1:14">
      <c r="A46" s="335"/>
      <c r="B46" s="335"/>
      <c r="C46" s="335"/>
      <c r="D46" s="335"/>
      <c r="E46" s="329">
        <f t="shared" si="0"/>
        <v>0</v>
      </c>
      <c r="F46" s="336">
        <v>0</v>
      </c>
      <c r="G46" s="336">
        <v>0</v>
      </c>
      <c r="H46" s="336">
        <v>0</v>
      </c>
      <c r="I46" s="327" t="e">
        <f t="shared" si="1"/>
        <v>#DIV/0!</v>
      </c>
      <c r="J46" s="336">
        <v>0</v>
      </c>
      <c r="K46" s="327" t="e">
        <f t="shared" si="3"/>
        <v>#DIV/0!</v>
      </c>
      <c r="L46" s="336">
        <v>0</v>
      </c>
      <c r="M46" s="328" t="e">
        <f t="shared" si="2"/>
        <v>#DIV/0!</v>
      </c>
      <c r="N46" s="337">
        <v>0</v>
      </c>
    </row>
    <row r="47" spans="1:14">
      <c r="A47" s="335"/>
      <c r="B47" s="335"/>
      <c r="C47" s="335"/>
      <c r="D47" s="335"/>
      <c r="E47" s="329">
        <f t="shared" si="0"/>
        <v>0</v>
      </c>
      <c r="F47" s="336">
        <v>0</v>
      </c>
      <c r="G47" s="336">
        <v>0</v>
      </c>
      <c r="H47" s="336">
        <v>0</v>
      </c>
      <c r="I47" s="327" t="e">
        <f t="shared" si="1"/>
        <v>#DIV/0!</v>
      </c>
      <c r="J47" s="336">
        <v>0</v>
      </c>
      <c r="K47" s="327" t="e">
        <f t="shared" si="3"/>
        <v>#DIV/0!</v>
      </c>
      <c r="L47" s="336">
        <v>0</v>
      </c>
      <c r="M47" s="328" t="e">
        <f t="shared" si="2"/>
        <v>#DIV/0!</v>
      </c>
      <c r="N47" s="337">
        <v>0</v>
      </c>
    </row>
    <row r="48" spans="1:14">
      <c r="A48" s="335"/>
      <c r="B48" s="335"/>
      <c r="C48" s="335"/>
      <c r="D48" s="335"/>
      <c r="E48" s="329">
        <f t="shared" si="0"/>
        <v>0</v>
      </c>
      <c r="F48" s="336">
        <v>0</v>
      </c>
      <c r="G48" s="336">
        <v>0</v>
      </c>
      <c r="H48" s="336">
        <v>0</v>
      </c>
      <c r="I48" s="327" t="e">
        <f t="shared" si="1"/>
        <v>#DIV/0!</v>
      </c>
      <c r="J48" s="336">
        <v>0</v>
      </c>
      <c r="K48" s="327" t="e">
        <f t="shared" si="3"/>
        <v>#DIV/0!</v>
      </c>
      <c r="L48" s="336">
        <v>0</v>
      </c>
      <c r="M48" s="328" t="e">
        <f t="shared" si="2"/>
        <v>#DIV/0!</v>
      </c>
      <c r="N48" s="337">
        <v>0</v>
      </c>
    </row>
    <row r="49" spans="1:14">
      <c r="A49" s="335"/>
      <c r="B49" s="335"/>
      <c r="C49" s="335"/>
      <c r="D49" s="335"/>
      <c r="E49" s="329">
        <f t="shared" si="0"/>
        <v>0</v>
      </c>
      <c r="F49" s="336">
        <v>0</v>
      </c>
      <c r="G49" s="336">
        <v>0</v>
      </c>
      <c r="H49" s="336">
        <v>0</v>
      </c>
      <c r="I49" s="327" t="e">
        <f t="shared" si="1"/>
        <v>#DIV/0!</v>
      </c>
      <c r="J49" s="336">
        <v>0</v>
      </c>
      <c r="K49" s="327" t="e">
        <f t="shared" si="3"/>
        <v>#DIV/0!</v>
      </c>
      <c r="L49" s="336">
        <v>0</v>
      </c>
      <c r="M49" s="328" t="e">
        <f t="shared" si="2"/>
        <v>#DIV/0!</v>
      </c>
      <c r="N49" s="337">
        <v>0</v>
      </c>
    </row>
    <row r="50" spans="1:14">
      <c r="A50" s="335"/>
      <c r="B50" s="335"/>
      <c r="C50" s="335"/>
      <c r="D50" s="335"/>
      <c r="E50" s="329">
        <f t="shared" si="0"/>
        <v>0</v>
      </c>
      <c r="F50" s="336">
        <v>0</v>
      </c>
      <c r="G50" s="336">
        <v>0</v>
      </c>
      <c r="H50" s="336">
        <v>0</v>
      </c>
      <c r="I50" s="327" t="e">
        <f t="shared" si="1"/>
        <v>#DIV/0!</v>
      </c>
      <c r="J50" s="336">
        <v>0</v>
      </c>
      <c r="K50" s="327" t="e">
        <f t="shared" si="3"/>
        <v>#DIV/0!</v>
      </c>
      <c r="L50" s="336">
        <v>0</v>
      </c>
      <c r="M50" s="328" t="e">
        <f t="shared" si="2"/>
        <v>#DIV/0!</v>
      </c>
      <c r="N50" s="337">
        <v>0</v>
      </c>
    </row>
    <row r="51" spans="1:14">
      <c r="A51" s="335"/>
      <c r="B51" s="335"/>
      <c r="C51" s="335"/>
      <c r="D51" s="335"/>
      <c r="E51" s="329">
        <f t="shared" si="0"/>
        <v>0</v>
      </c>
      <c r="F51" s="336">
        <v>0</v>
      </c>
      <c r="G51" s="336">
        <v>0</v>
      </c>
      <c r="H51" s="336">
        <v>0</v>
      </c>
      <c r="I51" s="327" t="e">
        <f t="shared" si="1"/>
        <v>#DIV/0!</v>
      </c>
      <c r="J51" s="336">
        <v>0</v>
      </c>
      <c r="K51" s="327" t="e">
        <f t="shared" si="3"/>
        <v>#DIV/0!</v>
      </c>
      <c r="L51" s="336">
        <v>0</v>
      </c>
      <c r="M51" s="328" t="e">
        <f t="shared" si="2"/>
        <v>#DIV/0!</v>
      </c>
      <c r="N51" s="337">
        <v>0</v>
      </c>
    </row>
    <row r="52" spans="1:14">
      <c r="A52" s="335"/>
      <c r="B52" s="335"/>
      <c r="C52" s="335"/>
      <c r="D52" s="335"/>
      <c r="E52" s="329">
        <f t="shared" si="0"/>
        <v>0</v>
      </c>
      <c r="F52" s="336">
        <v>0</v>
      </c>
      <c r="G52" s="336">
        <v>0</v>
      </c>
      <c r="H52" s="336">
        <v>0</v>
      </c>
      <c r="I52" s="327" t="e">
        <f t="shared" si="1"/>
        <v>#DIV/0!</v>
      </c>
      <c r="J52" s="336">
        <v>0</v>
      </c>
      <c r="K52" s="327" t="e">
        <f t="shared" si="3"/>
        <v>#DIV/0!</v>
      </c>
      <c r="L52" s="336">
        <v>0</v>
      </c>
      <c r="M52" s="328" t="e">
        <f t="shared" si="2"/>
        <v>#DIV/0!</v>
      </c>
      <c r="N52" s="337">
        <v>0</v>
      </c>
    </row>
    <row r="53" spans="1:14">
      <c r="A53" s="335"/>
      <c r="B53" s="335"/>
      <c r="C53" s="335"/>
      <c r="D53" s="335"/>
      <c r="E53" s="329">
        <f t="shared" si="0"/>
        <v>0</v>
      </c>
      <c r="F53" s="336">
        <v>0</v>
      </c>
      <c r="G53" s="336">
        <v>0</v>
      </c>
      <c r="H53" s="336">
        <v>0</v>
      </c>
      <c r="I53" s="327" t="e">
        <f t="shared" si="1"/>
        <v>#DIV/0!</v>
      </c>
      <c r="J53" s="336">
        <v>0</v>
      </c>
      <c r="K53" s="327" t="e">
        <f t="shared" si="3"/>
        <v>#DIV/0!</v>
      </c>
      <c r="L53" s="336">
        <v>0</v>
      </c>
      <c r="M53" s="328" t="e">
        <f t="shared" si="2"/>
        <v>#DIV/0!</v>
      </c>
      <c r="N53" s="337">
        <v>0</v>
      </c>
    </row>
    <row r="54" spans="1:14">
      <c r="A54" s="335"/>
      <c r="B54" s="335"/>
      <c r="C54" s="335"/>
      <c r="D54" s="335"/>
      <c r="E54" s="329">
        <f t="shared" si="0"/>
        <v>0</v>
      </c>
      <c r="F54" s="336">
        <v>0</v>
      </c>
      <c r="G54" s="336">
        <v>0</v>
      </c>
      <c r="H54" s="336">
        <v>0</v>
      </c>
      <c r="I54" s="327" t="e">
        <f t="shared" si="1"/>
        <v>#DIV/0!</v>
      </c>
      <c r="J54" s="336">
        <v>0</v>
      </c>
      <c r="K54" s="327" t="e">
        <f t="shared" si="3"/>
        <v>#DIV/0!</v>
      </c>
      <c r="L54" s="336">
        <v>0</v>
      </c>
      <c r="M54" s="328" t="e">
        <f t="shared" si="2"/>
        <v>#DIV/0!</v>
      </c>
      <c r="N54" s="337">
        <v>0</v>
      </c>
    </row>
    <row r="55" spans="1:14" ht="13.5" thickBot="1">
      <c r="A55" s="400" t="s">
        <v>219</v>
      </c>
      <c r="B55" s="401"/>
      <c r="C55" s="401"/>
      <c r="D55" s="402"/>
      <c r="E55" s="330">
        <f>SUM(E8:E54)</f>
        <v>0</v>
      </c>
      <c r="F55" s="330">
        <f>SUM(F8:F54)</f>
        <v>0</v>
      </c>
      <c r="G55" s="330">
        <f>SUM(G8:G54)</f>
        <v>0</v>
      </c>
      <c r="H55" s="330">
        <f>SUM(H8:H54)</f>
        <v>0</v>
      </c>
      <c r="I55" s="331" t="e">
        <f t="shared" si="1"/>
        <v>#DIV/0!</v>
      </c>
      <c r="J55" s="330">
        <f>SUM(J8:J54)</f>
        <v>0</v>
      </c>
      <c r="K55" s="331" t="e">
        <f t="shared" si="3"/>
        <v>#DIV/0!</v>
      </c>
      <c r="L55" s="330">
        <f>SUM(L8:L54)</f>
        <v>0</v>
      </c>
      <c r="M55" s="331" t="e">
        <f t="shared" si="2"/>
        <v>#DIV/0!</v>
      </c>
      <c r="N55" s="332">
        <f>SUM(N8:N54)</f>
        <v>0</v>
      </c>
    </row>
    <row r="57" spans="1:14">
      <c r="A57" s="333" t="s">
        <v>330</v>
      </c>
      <c r="H57" s="334"/>
      <c r="I57" s="334"/>
      <c r="K57" s="334"/>
      <c r="M57" s="334"/>
    </row>
  </sheetData>
  <sheetProtection algorithmName="SHA-512" hashValue="+tuIypd5KxZ6Xv+/Hf8+Yr5Z202kbfRH+CNuZHlnD8W8IIcZfFgrI3/zCdfe/i5AQGRgDnfxLvNmlNH50TXO4A==" saltValue="C3Hfi1e/vS8EEZDCkU9rRg==" spinCount="100000" sheet="1" objects="1" scenarios="1"/>
  <mergeCells count="13">
    <mergeCell ref="L4:M5"/>
    <mergeCell ref="N4:N5"/>
    <mergeCell ref="A55:D55"/>
    <mergeCell ref="A2:N2"/>
    <mergeCell ref="A4:A5"/>
    <mergeCell ref="B4:B5"/>
    <mergeCell ref="C4:C5"/>
    <mergeCell ref="D4:D5"/>
    <mergeCell ref="E4:E5"/>
    <mergeCell ref="F4:F5"/>
    <mergeCell ref="G4:G5"/>
    <mergeCell ref="H4:I5"/>
    <mergeCell ref="J4:K5"/>
  </mergeCells>
  <pageMargins left="0.7" right="0.7" top="0.75" bottom="0.75" header="0.3" footer="0.3"/>
  <pageSetup paperSize="9" scale="77"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1"/>
  <sheetViews>
    <sheetView topLeftCell="A23" workbookViewId="0">
      <selection activeCell="B153" sqref="B153:D154"/>
    </sheetView>
  </sheetViews>
  <sheetFormatPr defaultColWidth="9.140625" defaultRowHeight="12.75"/>
  <cols>
    <col min="1" max="1" width="59.140625" style="84" customWidth="1"/>
    <col min="2" max="2" width="15.28515625" style="155" customWidth="1"/>
    <col min="3" max="3" width="17.85546875" style="155" customWidth="1"/>
    <col min="4" max="4" width="12.85546875" style="155" customWidth="1"/>
    <col min="5" max="16384" width="9.140625" style="15"/>
  </cols>
  <sheetData>
    <row r="1" spans="1:4" s="103" customFormat="1" ht="80.25" customHeight="1">
      <c r="A1" s="424" t="s">
        <v>685</v>
      </c>
      <c r="B1" s="424"/>
      <c r="C1" s="424"/>
      <c r="D1" s="424"/>
    </row>
    <row r="2" spans="1:4" s="103" customFormat="1">
      <c r="A2" s="104"/>
      <c r="B2" s="102"/>
      <c r="C2" s="102"/>
      <c r="D2" s="102"/>
    </row>
    <row r="3" spans="1:4" s="103" customFormat="1" ht="43.5" customHeight="1">
      <c r="A3" s="365" t="s">
        <v>331</v>
      </c>
      <c r="B3" s="365"/>
      <c r="C3" s="365"/>
      <c r="D3" s="365"/>
    </row>
    <row r="4" spans="1:4" s="103" customFormat="1">
      <c r="A4" s="105"/>
      <c r="B4" s="105"/>
      <c r="C4" s="105"/>
      <c r="D4" s="105"/>
    </row>
    <row r="5" spans="1:4">
      <c r="A5" s="106"/>
      <c r="B5" s="107" t="s">
        <v>332</v>
      </c>
      <c r="C5" s="107" t="s">
        <v>333</v>
      </c>
      <c r="D5" s="107" t="s">
        <v>334</v>
      </c>
    </row>
    <row r="6" spans="1:4" s="109" customFormat="1">
      <c r="A6" s="106" t="s">
        <v>335</v>
      </c>
      <c r="B6" s="108"/>
      <c r="C6" s="108"/>
      <c r="D6" s="108"/>
    </row>
    <row r="7" spans="1:4">
      <c r="A7" s="110" t="s">
        <v>336</v>
      </c>
      <c r="B7" s="48">
        <v>0</v>
      </c>
      <c r="C7" s="48">
        <v>0</v>
      </c>
      <c r="D7" s="48">
        <v>0</v>
      </c>
    </row>
    <row r="8" spans="1:4">
      <c r="A8" s="111" t="s">
        <v>337</v>
      </c>
      <c r="B8" s="111"/>
      <c r="C8" s="111"/>
      <c r="D8" s="111"/>
    </row>
    <row r="9" spans="1:4">
      <c r="A9" s="110" t="s">
        <v>338</v>
      </c>
      <c r="B9" s="48">
        <v>0</v>
      </c>
      <c r="C9" s="48">
        <v>0</v>
      </c>
      <c r="D9" s="48">
        <v>0</v>
      </c>
    </row>
    <row r="10" spans="1:4">
      <c r="A10" s="110" t="s">
        <v>339</v>
      </c>
      <c r="B10" s="48">
        <v>0</v>
      </c>
      <c r="C10" s="48">
        <v>0</v>
      </c>
      <c r="D10" s="48">
        <v>0</v>
      </c>
    </row>
    <row r="11" spans="1:4">
      <c r="A11" s="110" t="s">
        <v>340</v>
      </c>
      <c r="B11" s="48">
        <v>0</v>
      </c>
      <c r="C11" s="48">
        <v>0</v>
      </c>
      <c r="D11" s="48">
        <v>0</v>
      </c>
    </row>
    <row r="12" spans="1:4">
      <c r="A12" s="110" t="s">
        <v>341</v>
      </c>
      <c r="B12" s="48">
        <v>0</v>
      </c>
      <c r="C12" s="48">
        <v>0</v>
      </c>
      <c r="D12" s="48">
        <v>0</v>
      </c>
    </row>
    <row r="13" spans="1:4">
      <c r="A13" s="110" t="s">
        <v>342</v>
      </c>
      <c r="B13" s="48">
        <v>0</v>
      </c>
      <c r="C13" s="48">
        <v>0</v>
      </c>
      <c r="D13" s="48">
        <v>0</v>
      </c>
    </row>
    <row r="14" spans="1:4">
      <c r="A14" s="110" t="s">
        <v>343</v>
      </c>
      <c r="B14" s="48">
        <v>0</v>
      </c>
      <c r="C14" s="48">
        <v>0</v>
      </c>
      <c r="D14" s="48">
        <v>0</v>
      </c>
    </row>
    <row r="15" spans="1:4">
      <c r="A15" s="110" t="s">
        <v>344</v>
      </c>
      <c r="B15" s="48">
        <v>0</v>
      </c>
      <c r="C15" s="48">
        <v>0</v>
      </c>
      <c r="D15" s="48">
        <v>0</v>
      </c>
    </row>
    <row r="16" spans="1:4">
      <c r="A16" s="110" t="s">
        <v>345</v>
      </c>
      <c r="B16" s="112">
        <f>SUM(B9:B15)</f>
        <v>0</v>
      </c>
      <c r="C16" s="112">
        <f t="shared" ref="C16:D16" si="0">SUM(C9:C15)</f>
        <v>0</v>
      </c>
      <c r="D16" s="112">
        <f t="shared" si="0"/>
        <v>0</v>
      </c>
    </row>
    <row r="17" spans="1:4">
      <c r="A17" s="110" t="s">
        <v>346</v>
      </c>
      <c r="B17" s="48">
        <v>0</v>
      </c>
      <c r="C17" s="48">
        <v>0</v>
      </c>
      <c r="D17" s="48">
        <v>0</v>
      </c>
    </row>
    <row r="18" spans="1:4">
      <c r="A18" s="113" t="s">
        <v>347</v>
      </c>
      <c r="B18" s="114">
        <f>SUM(B7+B16+B17)</f>
        <v>0</v>
      </c>
      <c r="C18" s="114">
        <f>SUM(C7+C16+C17)</f>
        <v>0</v>
      </c>
      <c r="D18" s="114">
        <f t="shared" ref="D18" si="1">SUM(D7+D16+D17)</f>
        <v>0</v>
      </c>
    </row>
    <row r="19" spans="1:4" s="109" customFormat="1">
      <c r="A19" s="113" t="s">
        <v>348</v>
      </c>
      <c r="B19" s="115"/>
      <c r="C19" s="115"/>
      <c r="D19" s="115"/>
    </row>
    <row r="20" spans="1:4">
      <c r="A20" s="110" t="s">
        <v>349</v>
      </c>
      <c r="B20" s="111"/>
      <c r="C20" s="111"/>
      <c r="D20" s="111"/>
    </row>
    <row r="21" spans="1:4">
      <c r="A21" s="110" t="s">
        <v>350</v>
      </c>
      <c r="B21" s="48">
        <v>0</v>
      </c>
      <c r="C21" s="48">
        <v>0</v>
      </c>
      <c r="D21" s="48">
        <v>0</v>
      </c>
    </row>
    <row r="22" spans="1:4">
      <c r="A22" s="110" t="s">
        <v>351</v>
      </c>
      <c r="B22" s="48">
        <v>0</v>
      </c>
      <c r="C22" s="48">
        <v>0</v>
      </c>
      <c r="D22" s="48">
        <v>0</v>
      </c>
    </row>
    <row r="23" spans="1:4">
      <c r="A23" s="110" t="s">
        <v>352</v>
      </c>
      <c r="B23" s="48">
        <v>0</v>
      </c>
      <c r="C23" s="48">
        <v>0</v>
      </c>
      <c r="D23" s="48">
        <v>0</v>
      </c>
    </row>
    <row r="24" spans="1:4">
      <c r="A24" s="110" t="s">
        <v>353</v>
      </c>
      <c r="B24" s="48">
        <v>0</v>
      </c>
      <c r="C24" s="48">
        <v>0</v>
      </c>
      <c r="D24" s="48">
        <v>0</v>
      </c>
    </row>
    <row r="25" spans="1:4" s="109" customFormat="1">
      <c r="A25" s="110" t="s">
        <v>354</v>
      </c>
      <c r="B25" s="112">
        <f>SUM(B21:B24)</f>
        <v>0</v>
      </c>
      <c r="C25" s="112">
        <f t="shared" ref="C25:D25" si="2">SUM(C21:C24)</f>
        <v>0</v>
      </c>
      <c r="D25" s="112">
        <f t="shared" si="2"/>
        <v>0</v>
      </c>
    </row>
    <row r="26" spans="1:4">
      <c r="A26" s="110" t="s">
        <v>355</v>
      </c>
      <c r="B26" s="48">
        <v>0</v>
      </c>
      <c r="C26" s="48">
        <v>0</v>
      </c>
      <c r="D26" s="48">
        <v>0</v>
      </c>
    </row>
    <row r="27" spans="1:4">
      <c r="A27" s="110" t="s">
        <v>356</v>
      </c>
      <c r="B27" s="48">
        <v>0</v>
      </c>
      <c r="C27" s="48">
        <v>0</v>
      </c>
      <c r="D27" s="48">
        <v>0</v>
      </c>
    </row>
    <row r="28" spans="1:4">
      <c r="A28" s="110" t="s">
        <v>357</v>
      </c>
      <c r="B28" s="48">
        <v>0</v>
      </c>
      <c r="C28" s="48">
        <v>0</v>
      </c>
      <c r="D28" s="48">
        <v>0</v>
      </c>
    </row>
    <row r="29" spans="1:4" s="109" customFormat="1">
      <c r="A29" s="113" t="s">
        <v>358</v>
      </c>
      <c r="B29" s="114">
        <f>SUM(B26:B28)+B25</f>
        <v>0</v>
      </c>
      <c r="C29" s="114">
        <f>SUM(C26:C28)+C25</f>
        <v>0</v>
      </c>
      <c r="D29" s="114">
        <f t="shared" ref="D29" si="3">SUM(D26:D28)+D25</f>
        <v>0</v>
      </c>
    </row>
    <row r="30" spans="1:4" s="109" customFormat="1">
      <c r="A30" s="113" t="s">
        <v>359</v>
      </c>
      <c r="B30" s="96">
        <f>B31+B32</f>
        <v>0</v>
      </c>
      <c r="C30" s="96">
        <f t="shared" ref="C30:D30" si="4">C31+C32</f>
        <v>0</v>
      </c>
      <c r="D30" s="96">
        <f t="shared" si="4"/>
        <v>0</v>
      </c>
    </row>
    <row r="31" spans="1:4" s="109" customFormat="1">
      <c r="A31" s="110" t="s">
        <v>360</v>
      </c>
      <c r="B31" s="48">
        <v>0</v>
      </c>
      <c r="C31" s="48">
        <v>0</v>
      </c>
      <c r="D31" s="48">
        <v>0</v>
      </c>
    </row>
    <row r="32" spans="1:4" s="109" customFormat="1">
      <c r="A32" s="110" t="s">
        <v>361</v>
      </c>
      <c r="B32" s="48">
        <v>0</v>
      </c>
      <c r="C32" s="48">
        <v>0</v>
      </c>
      <c r="D32" s="48">
        <v>0</v>
      </c>
    </row>
    <row r="33" spans="1:4" s="116" customFormat="1">
      <c r="A33" s="115" t="s">
        <v>362</v>
      </c>
      <c r="B33" s="115"/>
      <c r="C33" s="115"/>
      <c r="D33" s="115"/>
    </row>
    <row r="34" spans="1:4" s="117" customFormat="1" ht="25.5">
      <c r="A34" s="110" t="s">
        <v>363</v>
      </c>
      <c r="B34" s="48">
        <v>0</v>
      </c>
      <c r="C34" s="48">
        <v>0</v>
      </c>
      <c r="D34" s="48">
        <v>0</v>
      </c>
    </row>
    <row r="35" spans="1:4" s="117" customFormat="1">
      <c r="A35" s="110" t="s">
        <v>364</v>
      </c>
      <c r="B35" s="48">
        <v>0</v>
      </c>
      <c r="C35" s="48">
        <v>0</v>
      </c>
      <c r="D35" s="48">
        <v>0</v>
      </c>
    </row>
    <row r="36" spans="1:4" s="117" customFormat="1">
      <c r="A36" s="110" t="s">
        <v>365</v>
      </c>
      <c r="B36" s="48">
        <v>0</v>
      </c>
      <c r="C36" s="48">
        <v>0</v>
      </c>
      <c r="D36" s="48">
        <v>0</v>
      </c>
    </row>
    <row r="37" spans="1:4" s="117" customFormat="1">
      <c r="A37" s="110" t="s">
        <v>366</v>
      </c>
      <c r="B37" s="48">
        <v>0</v>
      </c>
      <c r="C37" s="48">
        <v>0</v>
      </c>
      <c r="D37" s="48">
        <v>0</v>
      </c>
    </row>
    <row r="38" spans="1:4" s="117" customFormat="1">
      <c r="A38" s="110" t="s">
        <v>367</v>
      </c>
      <c r="B38" s="48">
        <v>0</v>
      </c>
      <c r="C38" s="48">
        <v>0</v>
      </c>
      <c r="D38" s="48">
        <v>0</v>
      </c>
    </row>
    <row r="39" spans="1:4" s="117" customFormat="1">
      <c r="A39" s="110" t="s">
        <v>368</v>
      </c>
      <c r="B39" s="48">
        <v>0</v>
      </c>
      <c r="C39" s="48">
        <v>0</v>
      </c>
      <c r="D39" s="48">
        <v>0</v>
      </c>
    </row>
    <row r="40" spans="1:4" s="117" customFormat="1" ht="25.5">
      <c r="A40" s="110" t="s">
        <v>369</v>
      </c>
      <c r="B40" s="48">
        <v>0</v>
      </c>
      <c r="C40" s="48">
        <v>0</v>
      </c>
      <c r="D40" s="48">
        <v>0</v>
      </c>
    </row>
    <row r="41" spans="1:4" s="117" customFormat="1" ht="25.5">
      <c r="A41" s="110" t="s">
        <v>370</v>
      </c>
      <c r="B41" s="48">
        <v>0</v>
      </c>
      <c r="C41" s="48">
        <v>0</v>
      </c>
      <c r="D41" s="48">
        <v>0</v>
      </c>
    </row>
    <row r="42" spans="1:4" s="117" customFormat="1">
      <c r="A42" s="113" t="s">
        <v>371</v>
      </c>
      <c r="B42" s="114">
        <f>SUM(B34:B41)</f>
        <v>0</v>
      </c>
      <c r="C42" s="114">
        <f>SUM(C34:C41)</f>
        <v>0</v>
      </c>
      <c r="D42" s="114">
        <f>SUM(D34:D41)</f>
        <v>0</v>
      </c>
    </row>
    <row r="43" spans="1:4" s="109" customFormat="1">
      <c r="A43" s="113" t="s">
        <v>372</v>
      </c>
      <c r="B43" s="114">
        <f>B29+B31-B42-B58-B61-B64</f>
        <v>0</v>
      </c>
      <c r="C43" s="114">
        <f>C29+C31-C42-C58-C61-C64</f>
        <v>0</v>
      </c>
      <c r="D43" s="114">
        <f t="shared" ref="D43" si="5">D29+D31-D42-D58-D61-D64</f>
        <v>0</v>
      </c>
    </row>
    <row r="44" spans="1:4" s="109" customFormat="1">
      <c r="A44" s="113" t="s">
        <v>373</v>
      </c>
      <c r="B44" s="118">
        <f>B18+B43+B32</f>
        <v>0</v>
      </c>
      <c r="C44" s="118">
        <f t="shared" ref="C44:D44" si="6">C18+C43+C32</f>
        <v>0</v>
      </c>
      <c r="D44" s="118">
        <f t="shared" si="6"/>
        <v>0</v>
      </c>
    </row>
    <row r="45" spans="1:4">
      <c r="A45" s="115" t="s">
        <v>374</v>
      </c>
      <c r="B45" s="115"/>
      <c r="C45" s="115"/>
      <c r="D45" s="115"/>
    </row>
    <row r="46" spans="1:4" s="117" customFormat="1" ht="25.5">
      <c r="A46" s="110" t="s">
        <v>375</v>
      </c>
      <c r="B46" s="48">
        <v>0</v>
      </c>
      <c r="C46" s="48">
        <v>0</v>
      </c>
      <c r="D46" s="48">
        <v>0</v>
      </c>
    </row>
    <row r="47" spans="1:4" s="117" customFormat="1">
      <c r="A47" s="110" t="s">
        <v>364</v>
      </c>
      <c r="B47" s="48">
        <v>0</v>
      </c>
      <c r="C47" s="48">
        <v>0</v>
      </c>
      <c r="D47" s="48">
        <v>0</v>
      </c>
    </row>
    <row r="48" spans="1:4" s="117" customFormat="1">
      <c r="A48" s="110" t="s">
        <v>365</v>
      </c>
      <c r="B48" s="48">
        <v>0</v>
      </c>
      <c r="C48" s="48">
        <v>0</v>
      </c>
      <c r="D48" s="48">
        <v>0</v>
      </c>
    </row>
    <row r="49" spans="1:4" s="117" customFormat="1">
      <c r="A49" s="110" t="s">
        <v>366</v>
      </c>
      <c r="B49" s="48">
        <v>0</v>
      </c>
      <c r="C49" s="48">
        <v>0</v>
      </c>
      <c r="D49" s="48">
        <v>0</v>
      </c>
    </row>
    <row r="50" spans="1:4" s="117" customFormat="1">
      <c r="A50" s="110" t="s">
        <v>376</v>
      </c>
      <c r="B50" s="48">
        <v>0</v>
      </c>
      <c r="C50" s="48">
        <v>0</v>
      </c>
      <c r="D50" s="48">
        <v>0</v>
      </c>
    </row>
    <row r="51" spans="1:4" s="117" customFormat="1">
      <c r="A51" s="110" t="s">
        <v>377</v>
      </c>
      <c r="B51" s="48">
        <v>0</v>
      </c>
      <c r="C51" s="48">
        <v>0</v>
      </c>
      <c r="D51" s="48">
        <v>0</v>
      </c>
    </row>
    <row r="52" spans="1:4" s="117" customFormat="1" ht="25.5">
      <c r="A52" s="110" t="s">
        <v>369</v>
      </c>
      <c r="B52" s="48">
        <v>0</v>
      </c>
      <c r="C52" s="48">
        <v>0</v>
      </c>
      <c r="D52" s="48">
        <v>0</v>
      </c>
    </row>
    <row r="53" spans="1:4" s="117" customFormat="1" ht="25.5">
      <c r="A53" s="110" t="s">
        <v>378</v>
      </c>
      <c r="B53" s="48">
        <v>0</v>
      </c>
      <c r="C53" s="48">
        <v>0</v>
      </c>
      <c r="D53" s="48">
        <v>0</v>
      </c>
    </row>
    <row r="54" spans="1:4" s="116" customFormat="1">
      <c r="A54" s="113" t="s">
        <v>379</v>
      </c>
      <c r="B54" s="114">
        <f>SUM(B46:B53)</f>
        <v>0</v>
      </c>
      <c r="C54" s="114">
        <f t="shared" ref="C54:D54" si="7">SUM(C46:C53)</f>
        <v>0</v>
      </c>
      <c r="D54" s="114">
        <f t="shared" si="7"/>
        <v>0</v>
      </c>
    </row>
    <row r="55" spans="1:4" s="109" customFormat="1">
      <c r="A55" s="113" t="s">
        <v>380</v>
      </c>
      <c r="B55" s="48">
        <v>0</v>
      </c>
      <c r="C55" s="48">
        <v>0</v>
      </c>
      <c r="D55" s="48">
        <v>0</v>
      </c>
    </row>
    <row r="56" spans="1:4" s="109" customFormat="1">
      <c r="A56" s="113" t="s">
        <v>381</v>
      </c>
      <c r="B56" s="56">
        <f>B57+B60+B63+B66</f>
        <v>0</v>
      </c>
      <c r="C56" s="56">
        <f>C57+C60+C63+C66</f>
        <v>0</v>
      </c>
      <c r="D56" s="56">
        <f t="shared" ref="D56" si="8">D57+D60+D63+D66</f>
        <v>0</v>
      </c>
    </row>
    <row r="57" spans="1:4" s="109" customFormat="1">
      <c r="A57" s="110" t="s">
        <v>382</v>
      </c>
      <c r="B57" s="56">
        <f>B58+B59</f>
        <v>0</v>
      </c>
      <c r="C57" s="56">
        <f t="shared" ref="C57:D57" si="9">C58+C59</f>
        <v>0</v>
      </c>
      <c r="D57" s="56">
        <f t="shared" si="9"/>
        <v>0</v>
      </c>
    </row>
    <row r="58" spans="1:4" s="109" customFormat="1">
      <c r="A58" s="110" t="s">
        <v>383</v>
      </c>
      <c r="B58" s="48">
        <v>0</v>
      </c>
      <c r="C58" s="48">
        <v>0</v>
      </c>
      <c r="D58" s="48">
        <v>0</v>
      </c>
    </row>
    <row r="59" spans="1:4" s="109" customFormat="1">
      <c r="A59" s="110" t="s">
        <v>384</v>
      </c>
      <c r="B59" s="48">
        <v>0</v>
      </c>
      <c r="C59" s="48">
        <v>0</v>
      </c>
      <c r="D59" s="48">
        <v>0</v>
      </c>
    </row>
    <row r="60" spans="1:4" s="109" customFormat="1">
      <c r="A60" s="110" t="s">
        <v>385</v>
      </c>
      <c r="B60" s="56">
        <f>B61+B62</f>
        <v>0</v>
      </c>
      <c r="C60" s="56">
        <f t="shared" ref="C60:D60" si="10">C61+C62</f>
        <v>0</v>
      </c>
      <c r="D60" s="56">
        <f t="shared" si="10"/>
        <v>0</v>
      </c>
    </row>
    <row r="61" spans="1:4" s="109" customFormat="1">
      <c r="A61" s="110" t="s">
        <v>386</v>
      </c>
      <c r="B61" s="48">
        <v>0</v>
      </c>
      <c r="C61" s="48">
        <v>0</v>
      </c>
      <c r="D61" s="48">
        <v>0</v>
      </c>
    </row>
    <row r="62" spans="1:4" s="109" customFormat="1">
      <c r="A62" s="110" t="s">
        <v>387</v>
      </c>
      <c r="B62" s="48">
        <v>0</v>
      </c>
      <c r="C62" s="48">
        <v>0</v>
      </c>
      <c r="D62" s="48">
        <v>0</v>
      </c>
    </row>
    <row r="63" spans="1:4" s="109" customFormat="1">
      <c r="A63" s="113" t="s">
        <v>388</v>
      </c>
      <c r="B63" s="56">
        <f>B64+B65</f>
        <v>0</v>
      </c>
      <c r="C63" s="56">
        <f t="shared" ref="C63:D63" si="11">C64+C65</f>
        <v>0</v>
      </c>
      <c r="D63" s="56">
        <f t="shared" si="11"/>
        <v>0</v>
      </c>
    </row>
    <row r="64" spans="1:4" s="109" customFormat="1">
      <c r="A64" s="110" t="s">
        <v>383</v>
      </c>
      <c r="B64" s="48">
        <v>0</v>
      </c>
      <c r="C64" s="48">
        <v>0</v>
      </c>
      <c r="D64" s="48">
        <v>0</v>
      </c>
    </row>
    <row r="65" spans="1:4" s="109" customFormat="1">
      <c r="A65" s="110" t="s">
        <v>384</v>
      </c>
      <c r="B65" s="48">
        <v>0</v>
      </c>
      <c r="C65" s="48">
        <v>0</v>
      </c>
      <c r="D65" s="48">
        <v>0</v>
      </c>
    </row>
    <row r="66" spans="1:4" s="109" customFormat="1">
      <c r="A66" s="110" t="s">
        <v>389</v>
      </c>
      <c r="B66" s="48">
        <v>0</v>
      </c>
      <c r="C66" s="48">
        <v>0</v>
      </c>
      <c r="D66" s="48">
        <v>0</v>
      </c>
    </row>
    <row r="67" spans="1:4" s="109" customFormat="1">
      <c r="A67" s="115" t="s">
        <v>390</v>
      </c>
      <c r="B67" s="115"/>
      <c r="C67" s="115"/>
      <c r="D67" s="115"/>
    </row>
    <row r="68" spans="1:4">
      <c r="A68" s="110" t="s">
        <v>391</v>
      </c>
      <c r="B68" s="68">
        <f>SUM(B69:B73)</f>
        <v>0</v>
      </c>
      <c r="C68" s="68">
        <f t="shared" ref="C68:D68" si="12">SUM(C69:C73)</f>
        <v>0</v>
      </c>
      <c r="D68" s="68">
        <f t="shared" si="12"/>
        <v>0</v>
      </c>
    </row>
    <row r="69" spans="1:4">
      <c r="A69" s="119" t="s">
        <v>392</v>
      </c>
      <c r="B69" s="48">
        <v>0</v>
      </c>
      <c r="C69" s="48">
        <v>0</v>
      </c>
      <c r="D69" s="48">
        <v>0</v>
      </c>
    </row>
    <row r="70" spans="1:4">
      <c r="A70" s="119" t="s">
        <v>393</v>
      </c>
      <c r="B70" s="48">
        <v>0</v>
      </c>
      <c r="C70" s="48">
        <v>0</v>
      </c>
      <c r="D70" s="48">
        <v>0</v>
      </c>
    </row>
    <row r="71" spans="1:4">
      <c r="A71" s="119" t="s">
        <v>394</v>
      </c>
      <c r="B71" s="48">
        <v>0</v>
      </c>
      <c r="C71" s="48">
        <v>0</v>
      </c>
      <c r="D71" s="48">
        <v>0</v>
      </c>
    </row>
    <row r="72" spans="1:4">
      <c r="A72" s="119" t="s">
        <v>395</v>
      </c>
      <c r="B72" s="48">
        <v>0</v>
      </c>
      <c r="C72" s="48">
        <v>0</v>
      </c>
      <c r="D72" s="48">
        <v>0</v>
      </c>
    </row>
    <row r="73" spans="1:4">
      <c r="A73" s="119" t="s">
        <v>396</v>
      </c>
      <c r="B73" s="48">
        <v>0</v>
      </c>
      <c r="C73" s="48">
        <v>0</v>
      </c>
      <c r="D73" s="48">
        <v>0</v>
      </c>
    </row>
    <row r="74" spans="1:4">
      <c r="A74" s="110" t="s">
        <v>397</v>
      </c>
      <c r="B74" s="48">
        <v>0</v>
      </c>
      <c r="C74" s="48">
        <v>0</v>
      </c>
      <c r="D74" s="48">
        <v>0</v>
      </c>
    </row>
    <row r="75" spans="1:4">
      <c r="A75" s="110" t="s">
        <v>398</v>
      </c>
      <c r="B75" s="112">
        <f>B76-B77</f>
        <v>0</v>
      </c>
      <c r="C75" s="112">
        <f>C76-C77</f>
        <v>0</v>
      </c>
      <c r="D75" s="112">
        <f t="shared" ref="D75" si="13">D76-D77</f>
        <v>0</v>
      </c>
    </row>
    <row r="76" spans="1:4">
      <c r="A76" s="110" t="s">
        <v>399</v>
      </c>
      <c r="B76" s="48">
        <v>0</v>
      </c>
      <c r="C76" s="48">
        <v>0</v>
      </c>
      <c r="D76" s="48">
        <v>0</v>
      </c>
    </row>
    <row r="77" spans="1:4">
      <c r="A77" s="110" t="s">
        <v>400</v>
      </c>
      <c r="B77" s="48">
        <v>0</v>
      </c>
      <c r="C77" s="48">
        <v>0</v>
      </c>
      <c r="D77" s="48">
        <v>0</v>
      </c>
    </row>
    <row r="78" spans="1:4">
      <c r="A78" s="110" t="s">
        <v>401</v>
      </c>
      <c r="B78" s="48">
        <v>0</v>
      </c>
      <c r="C78" s="48">
        <v>0</v>
      </c>
      <c r="D78" s="48">
        <v>0</v>
      </c>
    </row>
    <row r="79" spans="1:4">
      <c r="A79" s="110" t="s">
        <v>402</v>
      </c>
      <c r="B79" s="48">
        <v>0</v>
      </c>
      <c r="C79" s="48">
        <v>0</v>
      </c>
      <c r="D79" s="48">
        <v>0</v>
      </c>
    </row>
    <row r="80" spans="1:4">
      <c r="A80" s="110" t="s">
        <v>403</v>
      </c>
      <c r="B80" s="48">
        <v>0</v>
      </c>
      <c r="C80" s="48">
        <v>0</v>
      </c>
      <c r="D80" s="48">
        <v>0</v>
      </c>
    </row>
    <row r="81" spans="1:4">
      <c r="A81" s="110" t="s">
        <v>404</v>
      </c>
      <c r="B81" s="48">
        <v>0</v>
      </c>
      <c r="C81" s="48">
        <v>0</v>
      </c>
      <c r="D81" s="48">
        <v>0</v>
      </c>
    </row>
    <row r="82" spans="1:4">
      <c r="A82" s="113" t="s">
        <v>405</v>
      </c>
      <c r="B82" s="112">
        <f>B83-B84</f>
        <v>0</v>
      </c>
      <c r="C82" s="112">
        <f t="shared" ref="C82:D82" si="14">C83-C84</f>
        <v>0</v>
      </c>
      <c r="D82" s="112">
        <f t="shared" si="14"/>
        <v>0</v>
      </c>
    </row>
    <row r="83" spans="1:4">
      <c r="A83" s="110" t="s">
        <v>399</v>
      </c>
      <c r="B83" s="48">
        <v>0</v>
      </c>
      <c r="C83" s="48">
        <v>0</v>
      </c>
      <c r="D83" s="48">
        <v>0</v>
      </c>
    </row>
    <row r="84" spans="1:4">
      <c r="A84" s="110" t="s">
        <v>400</v>
      </c>
      <c r="B84" s="48">
        <v>0</v>
      </c>
      <c r="C84" s="48">
        <v>0</v>
      </c>
      <c r="D84" s="48">
        <v>0</v>
      </c>
    </row>
    <row r="85" spans="1:4">
      <c r="A85" s="113" t="s">
        <v>406</v>
      </c>
      <c r="B85" s="112">
        <f>B86-B87</f>
        <v>0</v>
      </c>
      <c r="C85" s="112">
        <f t="shared" ref="C85:D85" si="15">C86-C87</f>
        <v>0</v>
      </c>
      <c r="D85" s="112">
        <f t="shared" si="15"/>
        <v>0</v>
      </c>
    </row>
    <row r="86" spans="1:4">
      <c r="A86" s="110" t="s">
        <v>399</v>
      </c>
      <c r="B86" s="48">
        <v>0</v>
      </c>
      <c r="C86" s="48">
        <v>0</v>
      </c>
      <c r="D86" s="48">
        <v>0</v>
      </c>
    </row>
    <row r="87" spans="1:4">
      <c r="A87" s="110" t="s">
        <v>400</v>
      </c>
      <c r="B87" s="48">
        <v>0</v>
      </c>
      <c r="C87" s="48">
        <v>0</v>
      </c>
      <c r="D87" s="48">
        <v>0</v>
      </c>
    </row>
    <row r="88" spans="1:4">
      <c r="A88" s="110" t="s">
        <v>407</v>
      </c>
      <c r="B88" s="48">
        <v>0</v>
      </c>
      <c r="C88" s="48">
        <v>0</v>
      </c>
      <c r="D88" s="48">
        <v>0</v>
      </c>
    </row>
    <row r="89" spans="1:4">
      <c r="A89" s="113" t="s">
        <v>408</v>
      </c>
      <c r="B89" s="114">
        <f>B68+B74+B75+B78-B79+B80-B81+B83-B84+B86-B87-B88</f>
        <v>0</v>
      </c>
      <c r="C89" s="114">
        <f>C68+C74+C75+C78-C79+C80-C81+C83-C84+C86-C87-C88</f>
        <v>0</v>
      </c>
      <c r="D89" s="114">
        <f>D68+D74+D75+D78-D79+D80-D81+D83-D84+D86-D87-D88</f>
        <v>0</v>
      </c>
    </row>
    <row r="90" spans="1:4">
      <c r="A90" s="113" t="s">
        <v>409</v>
      </c>
      <c r="B90" s="120">
        <v>0</v>
      </c>
      <c r="C90" s="120">
        <v>0</v>
      </c>
      <c r="D90" s="120">
        <v>0</v>
      </c>
    </row>
    <row r="91" spans="1:4">
      <c r="A91" s="113" t="s">
        <v>410</v>
      </c>
      <c r="B91" s="120">
        <v>0</v>
      </c>
      <c r="C91" s="120">
        <v>0</v>
      </c>
      <c r="D91" s="120">
        <v>0</v>
      </c>
    </row>
    <row r="92" spans="1:4">
      <c r="A92" s="113" t="s">
        <v>411</v>
      </c>
      <c r="B92" s="114">
        <f>B18+B29+B30-B42-B54-B55-B56</f>
        <v>0</v>
      </c>
      <c r="C92" s="114">
        <f t="shared" ref="C92:D92" si="16">C18+C29+C30-C42-C54-C55-C56</f>
        <v>0</v>
      </c>
      <c r="D92" s="114">
        <f t="shared" si="16"/>
        <v>0</v>
      </c>
    </row>
    <row r="93" spans="1:4" s="109" customFormat="1">
      <c r="A93" s="113" t="s">
        <v>412</v>
      </c>
      <c r="B93" s="114">
        <f>B18+B29+B30</f>
        <v>0</v>
      </c>
      <c r="C93" s="114">
        <f>C18+C29+C30</f>
        <v>0</v>
      </c>
      <c r="D93" s="114">
        <f>D18+D29+D30</f>
        <v>0</v>
      </c>
    </row>
    <row r="94" spans="1:4" s="109" customFormat="1">
      <c r="A94" s="113" t="s">
        <v>413</v>
      </c>
      <c r="B94" s="114">
        <f>B42+B54+B55+B56+B89</f>
        <v>0</v>
      </c>
      <c r="C94" s="114">
        <f>C42+C54+C55+C56+C89</f>
        <v>0</v>
      </c>
      <c r="D94" s="114">
        <f>D42+D54+D55+D56+D89</f>
        <v>0</v>
      </c>
    </row>
    <row r="95" spans="1:4" s="109" customFormat="1">
      <c r="A95" s="90"/>
      <c r="B95" s="85"/>
      <c r="C95" s="85"/>
      <c r="D95" s="85"/>
    </row>
    <row r="96" spans="1:4" s="109" customFormat="1" hidden="1">
      <c r="A96" s="90"/>
      <c r="B96" s="85"/>
      <c r="C96" s="85"/>
      <c r="D96" s="85"/>
    </row>
    <row r="97" spans="1:4" s="109" customFormat="1" hidden="1">
      <c r="A97" s="90"/>
      <c r="B97" s="85"/>
      <c r="C97" s="85"/>
      <c r="D97" s="85"/>
    </row>
    <row r="98" spans="1:4" s="109" customFormat="1" hidden="1">
      <c r="A98" s="90"/>
      <c r="B98" s="85"/>
      <c r="C98" s="85"/>
      <c r="D98" s="85"/>
    </row>
    <row r="99" spans="1:4" s="109" customFormat="1" hidden="1">
      <c r="A99" s="90"/>
      <c r="B99" s="85"/>
      <c r="C99" s="85"/>
      <c r="D99" s="85"/>
    </row>
    <row r="100" spans="1:4" hidden="1"/>
    <row r="103" spans="1:4" ht="15">
      <c r="A103" s="101" t="s">
        <v>414</v>
      </c>
      <c r="B103" s="102"/>
      <c r="C103" s="102"/>
      <c r="D103" s="102"/>
    </row>
    <row r="104" spans="1:4" ht="45.75" customHeight="1">
      <c r="A104" s="365" t="s">
        <v>415</v>
      </c>
      <c r="B104" s="365"/>
      <c r="C104" s="365"/>
      <c r="D104" s="365"/>
    </row>
    <row r="105" spans="1:4">
      <c r="A105" s="106"/>
      <c r="B105" s="121" t="str">
        <f>B5</f>
        <v>N-2</v>
      </c>
      <c r="C105" s="121" t="str">
        <f t="shared" ref="C105:D105" si="17">C5</f>
        <v>N-1</v>
      </c>
      <c r="D105" s="121" t="str">
        <f t="shared" si="17"/>
        <v>N</v>
      </c>
    </row>
    <row r="106" spans="1:4">
      <c r="A106" s="122" t="s">
        <v>416</v>
      </c>
      <c r="B106" s="123">
        <v>0</v>
      </c>
      <c r="C106" s="123">
        <v>0</v>
      </c>
      <c r="D106" s="123">
        <v>0</v>
      </c>
    </row>
    <row r="107" spans="1:4" ht="25.5">
      <c r="A107" s="122" t="s">
        <v>417</v>
      </c>
      <c r="B107" s="123">
        <v>0</v>
      </c>
      <c r="C107" s="123">
        <v>0</v>
      </c>
      <c r="D107" s="123">
        <v>0</v>
      </c>
    </row>
    <row r="108" spans="1:4">
      <c r="A108" s="122" t="s">
        <v>418</v>
      </c>
      <c r="B108" s="123">
        <v>0</v>
      </c>
      <c r="C108" s="123">
        <v>0</v>
      </c>
      <c r="D108" s="123">
        <v>0</v>
      </c>
    </row>
    <row r="109" spans="1:4">
      <c r="A109" s="122" t="s">
        <v>419</v>
      </c>
      <c r="B109" s="123">
        <v>0</v>
      </c>
      <c r="C109" s="123">
        <v>0</v>
      </c>
      <c r="D109" s="123">
        <v>0</v>
      </c>
    </row>
    <row r="110" spans="1:4">
      <c r="A110" s="122" t="s">
        <v>420</v>
      </c>
      <c r="B110" s="123">
        <v>0</v>
      </c>
      <c r="C110" s="123">
        <v>0</v>
      </c>
      <c r="D110" s="123">
        <v>0</v>
      </c>
    </row>
    <row r="111" spans="1:4">
      <c r="A111" s="122" t="s">
        <v>421</v>
      </c>
      <c r="B111" s="123">
        <v>0</v>
      </c>
      <c r="C111" s="123">
        <v>0</v>
      </c>
      <c r="D111" s="123">
        <v>0</v>
      </c>
    </row>
    <row r="112" spans="1:4">
      <c r="A112" s="122" t="s">
        <v>2</v>
      </c>
      <c r="B112" s="123">
        <v>0</v>
      </c>
      <c r="C112" s="123">
        <v>0</v>
      </c>
      <c r="D112" s="123">
        <v>0</v>
      </c>
    </row>
    <row r="113" spans="1:4">
      <c r="A113" s="106" t="s">
        <v>422</v>
      </c>
      <c r="B113" s="118">
        <f>SUM(B106:B112)</f>
        <v>0</v>
      </c>
      <c r="C113" s="118">
        <f>SUM(C106:C112)</f>
        <v>0</v>
      </c>
      <c r="D113" s="118">
        <f>SUM(D106:D112)</f>
        <v>0</v>
      </c>
    </row>
    <row r="114" spans="1:4">
      <c r="A114" s="122" t="s">
        <v>423</v>
      </c>
      <c r="B114" s="123">
        <v>0</v>
      </c>
      <c r="C114" s="123">
        <v>0</v>
      </c>
      <c r="D114" s="123">
        <v>0</v>
      </c>
    </row>
    <row r="115" spans="1:4">
      <c r="A115" s="122" t="s">
        <v>424</v>
      </c>
      <c r="B115" s="123">
        <v>0</v>
      </c>
      <c r="C115" s="123">
        <v>0</v>
      </c>
      <c r="D115" s="123">
        <v>0</v>
      </c>
    </row>
    <row r="116" spans="1:4">
      <c r="A116" s="122" t="s">
        <v>425</v>
      </c>
      <c r="B116" s="123">
        <v>0</v>
      </c>
      <c r="C116" s="123">
        <v>0</v>
      </c>
      <c r="D116" s="123">
        <v>0</v>
      </c>
    </row>
    <row r="117" spans="1:4">
      <c r="A117" s="122" t="s">
        <v>426</v>
      </c>
      <c r="B117" s="123">
        <v>0</v>
      </c>
      <c r="C117" s="123">
        <v>0</v>
      </c>
      <c r="D117" s="123">
        <v>0</v>
      </c>
    </row>
    <row r="118" spans="1:4">
      <c r="A118" s="122" t="s">
        <v>427</v>
      </c>
      <c r="B118" s="123">
        <v>0</v>
      </c>
      <c r="C118" s="123">
        <v>0</v>
      </c>
      <c r="D118" s="123">
        <v>0</v>
      </c>
    </row>
    <row r="119" spans="1:4">
      <c r="A119" s="124" t="s">
        <v>428</v>
      </c>
      <c r="B119" s="123">
        <v>0</v>
      </c>
      <c r="C119" s="123">
        <v>0</v>
      </c>
      <c r="D119" s="123">
        <v>0</v>
      </c>
    </row>
    <row r="120" spans="1:4">
      <c r="A120" s="122" t="s">
        <v>429</v>
      </c>
      <c r="B120" s="123">
        <v>0</v>
      </c>
      <c r="C120" s="123">
        <v>0</v>
      </c>
      <c r="D120" s="123">
        <v>0</v>
      </c>
    </row>
    <row r="121" spans="1:4">
      <c r="A121" s="124" t="s">
        <v>430</v>
      </c>
      <c r="B121" s="123">
        <v>0</v>
      </c>
      <c r="C121" s="123">
        <v>0</v>
      </c>
      <c r="D121" s="123">
        <v>0</v>
      </c>
    </row>
    <row r="122" spans="1:4">
      <c r="A122" s="124" t="s">
        <v>431</v>
      </c>
      <c r="B122" s="123">
        <v>0</v>
      </c>
      <c r="C122" s="123">
        <v>0</v>
      </c>
      <c r="D122" s="123">
        <v>0</v>
      </c>
    </row>
    <row r="123" spans="1:4">
      <c r="A123" s="124" t="s">
        <v>432</v>
      </c>
      <c r="B123" s="123">
        <v>0</v>
      </c>
      <c r="C123" s="123">
        <v>0</v>
      </c>
      <c r="D123" s="123">
        <v>0</v>
      </c>
    </row>
    <row r="124" spans="1:4">
      <c r="A124" s="106" t="s">
        <v>433</v>
      </c>
      <c r="B124" s="118">
        <f>B114+B115+B116+B117-B118+B119+B120+B121+B122+B123</f>
        <v>0</v>
      </c>
      <c r="C124" s="118">
        <f t="shared" ref="C124:D124" si="18">C114+C115+C116+C117-C118+C119+C120+C121+C122+C123</f>
        <v>0</v>
      </c>
      <c r="D124" s="118">
        <f t="shared" si="18"/>
        <v>0</v>
      </c>
    </row>
    <row r="125" spans="1:4">
      <c r="A125" s="106" t="s">
        <v>434</v>
      </c>
      <c r="B125" s="118">
        <f>B113-B124</f>
        <v>0</v>
      </c>
      <c r="C125" s="118">
        <f>C113-C124</f>
        <v>0</v>
      </c>
      <c r="D125" s="118">
        <f>D113-D124</f>
        <v>0</v>
      </c>
    </row>
    <row r="126" spans="1:4">
      <c r="A126" s="122" t="s">
        <v>435</v>
      </c>
      <c r="B126" s="125" t="str">
        <f>IF(B113-B124&gt;0,B113-B124,"")</f>
        <v/>
      </c>
      <c r="C126" s="125" t="str">
        <f>IF(C113-C124&gt;0,C113-C124,"")</f>
        <v/>
      </c>
      <c r="D126" s="125" t="str">
        <f t="shared" ref="D126" si="19">IF(D113-D124&gt;0,D113-D124,"")</f>
        <v/>
      </c>
    </row>
    <row r="127" spans="1:4">
      <c r="A127" s="122" t="s">
        <v>436</v>
      </c>
      <c r="B127" s="125" t="str">
        <f>IF(B113-B124&lt;0,-B113+B124,"")</f>
        <v/>
      </c>
      <c r="C127" s="125" t="str">
        <f t="shared" ref="C127:D127" si="20">IF(C113-C124&lt;0,-C113+C124,"")</f>
        <v/>
      </c>
      <c r="D127" s="125" t="str">
        <f t="shared" si="20"/>
        <v/>
      </c>
    </row>
    <row r="128" spans="1:4">
      <c r="A128" s="122" t="s">
        <v>437</v>
      </c>
      <c r="B128" s="123">
        <v>0</v>
      </c>
      <c r="C128" s="123">
        <v>0</v>
      </c>
      <c r="D128" s="123">
        <v>0</v>
      </c>
    </row>
    <row r="129" spans="1:4">
      <c r="A129" s="122" t="s">
        <v>438</v>
      </c>
      <c r="B129" s="123">
        <v>0</v>
      </c>
      <c r="C129" s="123">
        <v>0</v>
      </c>
      <c r="D129" s="123">
        <v>0</v>
      </c>
    </row>
    <row r="130" spans="1:4">
      <c r="A130" s="122" t="s">
        <v>439</v>
      </c>
      <c r="B130" s="123">
        <v>0</v>
      </c>
      <c r="C130" s="123">
        <v>0</v>
      </c>
      <c r="D130" s="123">
        <v>0</v>
      </c>
    </row>
    <row r="131" spans="1:4">
      <c r="A131" s="122" t="s">
        <v>440</v>
      </c>
      <c r="B131" s="123">
        <v>0</v>
      </c>
      <c r="C131" s="123">
        <v>0</v>
      </c>
      <c r="D131" s="123">
        <v>0</v>
      </c>
    </row>
    <row r="132" spans="1:4">
      <c r="A132" s="106" t="s">
        <v>0</v>
      </c>
      <c r="B132" s="126">
        <f>B131+B130+B129+B128</f>
        <v>0</v>
      </c>
      <c r="C132" s="126">
        <f>C131+C130+C129+C128</f>
        <v>0</v>
      </c>
      <c r="D132" s="126">
        <f t="shared" ref="D132" si="21">D131+D130+D129+D128</f>
        <v>0</v>
      </c>
    </row>
    <row r="133" spans="1:4" ht="25.5">
      <c r="A133" s="124" t="s">
        <v>441</v>
      </c>
      <c r="B133" s="123">
        <v>0</v>
      </c>
      <c r="C133" s="123">
        <v>0</v>
      </c>
      <c r="D133" s="123">
        <v>0</v>
      </c>
    </row>
    <row r="134" spans="1:4">
      <c r="A134" s="122" t="s">
        <v>442</v>
      </c>
      <c r="B134" s="123">
        <v>0</v>
      </c>
      <c r="C134" s="123">
        <v>0</v>
      </c>
      <c r="D134" s="123">
        <v>0</v>
      </c>
    </row>
    <row r="135" spans="1:4">
      <c r="A135" s="124" t="s">
        <v>443</v>
      </c>
      <c r="B135" s="123">
        <v>0</v>
      </c>
      <c r="C135" s="123">
        <v>0</v>
      </c>
      <c r="D135" s="123">
        <v>0</v>
      </c>
    </row>
    <row r="136" spans="1:4">
      <c r="A136" s="106" t="s">
        <v>1</v>
      </c>
      <c r="B136" s="118">
        <f>SUM(B133:B135)</f>
        <v>0</v>
      </c>
      <c r="C136" s="118">
        <f t="shared" ref="C136:D136" si="22">SUM(C133:C135)</f>
        <v>0</v>
      </c>
      <c r="D136" s="118">
        <f t="shared" si="22"/>
        <v>0</v>
      </c>
    </row>
    <row r="137" spans="1:4">
      <c r="A137" s="106" t="s">
        <v>444</v>
      </c>
      <c r="B137" s="118">
        <f>B132-B136</f>
        <v>0</v>
      </c>
      <c r="C137" s="118">
        <f>C132-C136</f>
        <v>0</v>
      </c>
      <c r="D137" s="118">
        <f t="shared" ref="D137" si="23">D132-D136</f>
        <v>0</v>
      </c>
    </row>
    <row r="138" spans="1:4">
      <c r="A138" s="122" t="s">
        <v>445</v>
      </c>
      <c r="B138" s="125" t="str">
        <f>IF(B132-B136&gt;0,B132-B136,"")</f>
        <v/>
      </c>
      <c r="C138" s="125" t="str">
        <f t="shared" ref="C138:D138" si="24">IF(C132-C136&gt;0,C132-C136,"")</f>
        <v/>
      </c>
      <c r="D138" s="125" t="str">
        <f t="shared" si="24"/>
        <v/>
      </c>
    </row>
    <row r="139" spans="1:4">
      <c r="A139" s="122" t="s">
        <v>446</v>
      </c>
      <c r="B139" s="125" t="str">
        <f>IF(B132-B136&lt;0,-B132+B136,"")</f>
        <v/>
      </c>
      <c r="C139" s="125" t="str">
        <f t="shared" ref="C139:D139" si="25">IF(C132-C136&lt;0,-C132+C136,"")</f>
        <v/>
      </c>
      <c r="D139" s="125" t="str">
        <f t="shared" si="25"/>
        <v/>
      </c>
    </row>
    <row r="140" spans="1:4">
      <c r="A140" s="106" t="s">
        <v>447</v>
      </c>
      <c r="B140" s="118">
        <f>B125+B137</f>
        <v>0</v>
      </c>
      <c r="C140" s="118">
        <f t="shared" ref="C140:D140" si="26">C125+C137</f>
        <v>0</v>
      </c>
      <c r="D140" s="118">
        <f t="shared" si="26"/>
        <v>0</v>
      </c>
    </row>
    <row r="141" spans="1:4">
      <c r="A141" s="122" t="s">
        <v>448</v>
      </c>
      <c r="B141" s="125" t="str">
        <f>IF(B125+B137&gt;0,B125+B137,"")</f>
        <v/>
      </c>
      <c r="C141" s="125" t="str">
        <f t="shared" ref="C141:D141" si="27">IF(C125+C137&gt;0,C125+C137,"")</f>
        <v/>
      </c>
      <c r="D141" s="125" t="str">
        <f t="shared" si="27"/>
        <v/>
      </c>
    </row>
    <row r="142" spans="1:4">
      <c r="A142" s="122" t="s">
        <v>449</v>
      </c>
      <c r="B142" s="125" t="str">
        <f>IF(B125+B137&lt;0,-B125-B137,"")</f>
        <v/>
      </c>
      <c r="C142" s="125" t="str">
        <f t="shared" ref="C142:D142" si="28">IF(C125+C137&lt;0,-C125-C137,"")</f>
        <v/>
      </c>
      <c r="D142" s="125" t="str">
        <f t="shared" si="28"/>
        <v/>
      </c>
    </row>
    <row r="143" spans="1:4" hidden="1">
      <c r="A143" s="106" t="s">
        <v>450</v>
      </c>
      <c r="B143" s="127">
        <v>0</v>
      </c>
      <c r="C143" s="127">
        <v>0</v>
      </c>
      <c r="D143" s="127">
        <v>0</v>
      </c>
    </row>
    <row r="144" spans="1:4" hidden="1">
      <c r="A144" s="106" t="s">
        <v>451</v>
      </c>
      <c r="B144" s="127">
        <v>0</v>
      </c>
      <c r="C144" s="127">
        <v>0</v>
      </c>
      <c r="D144" s="127">
        <v>0</v>
      </c>
    </row>
    <row r="145" spans="1:4" hidden="1">
      <c r="A145" s="106" t="s">
        <v>452</v>
      </c>
      <c r="B145" s="118">
        <f>B143-B144</f>
        <v>0</v>
      </c>
      <c r="C145" s="118">
        <f t="shared" ref="C145:D145" si="29">C143-C144</f>
        <v>0</v>
      </c>
      <c r="D145" s="118">
        <f t="shared" si="29"/>
        <v>0</v>
      </c>
    </row>
    <row r="146" spans="1:4" hidden="1">
      <c r="A146" s="122" t="s">
        <v>453</v>
      </c>
      <c r="B146" s="125" t="str">
        <f>IF(B143-B144&gt;0,B143-B144,"")</f>
        <v/>
      </c>
      <c r="C146" s="125" t="str">
        <f t="shared" ref="C146:D146" si="30">IF(C143-C144&gt;0,C143-C144,"")</f>
        <v/>
      </c>
      <c r="D146" s="125" t="str">
        <f t="shared" si="30"/>
        <v/>
      </c>
    </row>
    <row r="147" spans="1:4" hidden="1">
      <c r="A147" s="122" t="s">
        <v>454</v>
      </c>
      <c r="B147" s="125" t="str">
        <f>IF(B143-B144&lt;0,-B143+B144,"")</f>
        <v/>
      </c>
      <c r="C147" s="125" t="str">
        <f t="shared" ref="C147:D147" si="31">IF(C143-C144&lt;0,-C143+C144,"")</f>
        <v/>
      </c>
      <c r="D147" s="125" t="str">
        <f t="shared" si="31"/>
        <v/>
      </c>
    </row>
    <row r="148" spans="1:4">
      <c r="A148" s="106" t="s">
        <v>455</v>
      </c>
      <c r="B148" s="118">
        <f>B113+B132+B143</f>
        <v>0</v>
      </c>
      <c r="C148" s="118">
        <f t="shared" ref="C148:D148" si="32">C113+C132+C143</f>
        <v>0</v>
      </c>
      <c r="D148" s="118">
        <f t="shared" si="32"/>
        <v>0</v>
      </c>
    </row>
    <row r="149" spans="1:4">
      <c r="A149" s="106" t="s">
        <v>456</v>
      </c>
      <c r="B149" s="118">
        <f>B124+B136+B144</f>
        <v>0</v>
      </c>
      <c r="C149" s="118">
        <f t="shared" ref="C149:D149" si="33">C124+C136+C144</f>
        <v>0</v>
      </c>
      <c r="D149" s="118">
        <f t="shared" si="33"/>
        <v>0</v>
      </c>
    </row>
    <row r="150" spans="1:4">
      <c r="A150" s="106" t="s">
        <v>457</v>
      </c>
      <c r="B150" s="118">
        <f>B148-B149</f>
        <v>0</v>
      </c>
      <c r="C150" s="118">
        <f t="shared" ref="C150:D150" si="34">C148-C149</f>
        <v>0</v>
      </c>
      <c r="D150" s="118">
        <f t="shared" si="34"/>
        <v>0</v>
      </c>
    </row>
    <row r="151" spans="1:4">
      <c r="A151" s="122" t="s">
        <v>458</v>
      </c>
      <c r="B151" s="125" t="str">
        <f>IF(B148-B149&gt;0,B148-B149,"")</f>
        <v/>
      </c>
      <c r="C151" s="125" t="str">
        <f t="shared" ref="C151:D151" si="35">IF(C148-C149&gt;0,C148-C149,"")</f>
        <v/>
      </c>
      <c r="D151" s="125" t="str">
        <f t="shared" si="35"/>
        <v/>
      </c>
    </row>
    <row r="152" spans="1:4">
      <c r="A152" s="122" t="s">
        <v>459</v>
      </c>
      <c r="B152" s="125" t="str">
        <f>IF(B148-B149&lt;0,-B148+B149,"")</f>
        <v/>
      </c>
      <c r="C152" s="125" t="str">
        <f t="shared" ref="C152:D152" si="36">IF(C148-C149&lt;0,-C148+C149,"")</f>
        <v/>
      </c>
      <c r="D152" s="125" t="str">
        <f t="shared" si="36"/>
        <v/>
      </c>
    </row>
    <row r="153" spans="1:4">
      <c r="A153" s="122" t="s">
        <v>460</v>
      </c>
      <c r="B153" s="123">
        <v>0</v>
      </c>
      <c r="C153" s="123">
        <v>0</v>
      </c>
      <c r="D153" s="123">
        <v>0</v>
      </c>
    </row>
    <row r="154" spans="1:4">
      <c r="A154" s="122" t="s">
        <v>461</v>
      </c>
      <c r="B154" s="123">
        <v>0</v>
      </c>
      <c r="C154" s="123">
        <v>0</v>
      </c>
      <c r="D154" s="123">
        <v>0</v>
      </c>
    </row>
    <row r="155" spans="1:4">
      <c r="A155" s="106" t="s">
        <v>462</v>
      </c>
      <c r="B155" s="118">
        <f t="shared" ref="B155:C155" si="37">B150-B153-B154</f>
        <v>0</v>
      </c>
      <c r="C155" s="118">
        <f t="shared" si="37"/>
        <v>0</v>
      </c>
      <c r="D155" s="118">
        <f>D150-D153-D154</f>
        <v>0</v>
      </c>
    </row>
    <row r="156" spans="1:4">
      <c r="A156" s="122" t="s">
        <v>463</v>
      </c>
      <c r="B156" s="125">
        <f>IF(B155&gt;=0,B155,"")</f>
        <v>0</v>
      </c>
      <c r="C156" s="125">
        <f t="shared" ref="C156:D156" si="38">IF(C155&gt;=0,C155,"")</f>
        <v>0</v>
      </c>
      <c r="D156" s="125">
        <f t="shared" si="38"/>
        <v>0</v>
      </c>
    </row>
    <row r="157" spans="1:4">
      <c r="A157" s="122" t="s">
        <v>464</v>
      </c>
      <c r="B157" s="125" t="str">
        <f>IF(B155&lt;0,-B155,"")</f>
        <v/>
      </c>
      <c r="C157" s="125" t="str">
        <f t="shared" ref="C157:D157" si="39">IF(C155&lt;0,-C155,"")</f>
        <v/>
      </c>
      <c r="D157" s="125" t="str">
        <f t="shared" si="39"/>
        <v/>
      </c>
    </row>
    <row r="161" spans="1:5" ht="15">
      <c r="A161" s="128" t="s">
        <v>465</v>
      </c>
      <c r="B161" s="128"/>
      <c r="C161" s="128"/>
      <c r="D161" s="128"/>
      <c r="E161" s="129"/>
    </row>
    <row r="162" spans="1:5">
      <c r="A162" s="130"/>
      <c r="B162" s="130"/>
      <c r="C162" s="130"/>
      <c r="D162" s="130"/>
      <c r="E162" s="130"/>
    </row>
    <row r="163" spans="1:5" ht="27" customHeight="1">
      <c r="A163" s="425" t="s">
        <v>466</v>
      </c>
      <c r="B163" s="425"/>
      <c r="C163" s="425"/>
      <c r="D163" s="425"/>
      <c r="E163" s="425"/>
    </row>
    <row r="164" spans="1:5" ht="39.75" customHeight="1">
      <c r="A164" s="425" t="s">
        <v>467</v>
      </c>
      <c r="B164" s="425"/>
      <c r="C164" s="425"/>
      <c r="D164" s="425"/>
      <c r="E164" s="131"/>
    </row>
    <row r="166" spans="1:5" ht="55.5" customHeight="1">
      <c r="A166" s="420" t="s">
        <v>468</v>
      </c>
      <c r="B166" s="420"/>
      <c r="C166" s="420"/>
      <c r="D166" s="420"/>
    </row>
    <row r="167" spans="1:5">
      <c r="A167" s="423" t="s">
        <v>469</v>
      </c>
      <c r="B167" s="423"/>
      <c r="C167" s="423"/>
      <c r="D167" s="423"/>
    </row>
    <row r="168" spans="1:5">
      <c r="A168" s="132" t="s">
        <v>470</v>
      </c>
      <c r="B168" s="132">
        <f>D82</f>
        <v>0</v>
      </c>
      <c r="C168" s="132"/>
      <c r="D168" s="132"/>
    </row>
    <row r="169" spans="1:5">
      <c r="A169" s="132" t="s">
        <v>471</v>
      </c>
      <c r="B169" s="132">
        <f>D85</f>
        <v>0</v>
      </c>
      <c r="C169" s="132"/>
      <c r="D169" s="132"/>
    </row>
    <row r="170" spans="1:5">
      <c r="A170" s="133" t="s">
        <v>472</v>
      </c>
      <c r="B170" s="134">
        <f>B168+B169</f>
        <v>0</v>
      </c>
      <c r="C170" s="133"/>
      <c r="D170" s="133"/>
    </row>
    <row r="171" spans="1:5" ht="12.75" customHeight="1">
      <c r="A171" s="416" t="s">
        <v>473</v>
      </c>
      <c r="B171" s="416"/>
      <c r="C171" s="416"/>
      <c r="D171" s="416"/>
    </row>
    <row r="172" spans="1:5" ht="30.75" customHeight="1">
      <c r="A172" s="417" t="s">
        <v>474</v>
      </c>
      <c r="B172" s="417"/>
      <c r="C172" s="417"/>
      <c r="D172" s="417"/>
    </row>
    <row r="173" spans="1:5">
      <c r="A173" s="132" t="s">
        <v>475</v>
      </c>
      <c r="B173" s="132">
        <f>D69</f>
        <v>0</v>
      </c>
      <c r="C173" s="132"/>
      <c r="D173" s="132"/>
    </row>
    <row r="174" spans="1:5">
      <c r="A174" s="132" t="s">
        <v>476</v>
      </c>
      <c r="B174" s="132">
        <f>D74</f>
        <v>0</v>
      </c>
      <c r="C174" s="132"/>
      <c r="D174" s="132"/>
    </row>
    <row r="175" spans="1:5">
      <c r="A175" s="135" t="s">
        <v>477</v>
      </c>
      <c r="B175" s="132">
        <f>D75</f>
        <v>0</v>
      </c>
      <c r="C175" s="135"/>
      <c r="D175" s="135"/>
    </row>
    <row r="176" spans="1:5">
      <c r="A176" s="135" t="s">
        <v>478</v>
      </c>
      <c r="B176" s="135">
        <f>D78</f>
        <v>0</v>
      </c>
      <c r="C176" s="135"/>
      <c r="D176" s="135"/>
    </row>
    <row r="177" spans="1:4">
      <c r="A177" s="136" t="s">
        <v>479</v>
      </c>
      <c r="B177" s="134">
        <f>B170+SUM(B174:B176)</f>
        <v>0</v>
      </c>
      <c r="C177" s="136"/>
      <c r="D177" s="136"/>
    </row>
    <row r="178" spans="1:4" ht="27.75" customHeight="1">
      <c r="A178" s="418" t="s">
        <v>480</v>
      </c>
      <c r="B178" s="418"/>
      <c r="C178" s="418"/>
      <c r="D178" s="418"/>
    </row>
    <row r="179" spans="1:4" ht="28.5" customHeight="1">
      <c r="A179" s="137" t="s">
        <v>481</v>
      </c>
      <c r="B179" s="419" t="str">
        <f>CONCATENATE("Solicitantul ",IF(B170&gt;=0,"nu ",IF(B177&gt;=0,"nu ", IF(ABS(B177)&gt;B173/2,"","nu "))),"se încadrează în categoria întreprinderilor în dificultate")</f>
        <v>Solicitantul nu se încadrează în categoria întreprinderilor în dificultate</v>
      </c>
      <c r="C179" s="419"/>
      <c r="D179" s="419"/>
    </row>
    <row r="180" spans="1:4">
      <c r="A180" s="138"/>
      <c r="B180" s="138"/>
      <c r="C180" s="138"/>
      <c r="D180" s="138"/>
    </row>
    <row r="181" spans="1:4" ht="28.5" customHeight="1">
      <c r="A181" s="420" t="s">
        <v>482</v>
      </c>
      <c r="B181" s="420"/>
      <c r="C181" s="420"/>
      <c r="D181" s="420"/>
    </row>
    <row r="182" spans="1:4" ht="32.25" customHeight="1">
      <c r="A182" s="421" t="s">
        <v>483</v>
      </c>
      <c r="B182" s="421"/>
      <c r="C182" s="421"/>
      <c r="D182" s="421"/>
    </row>
    <row r="183" spans="1:4" ht="30.75" customHeight="1">
      <c r="A183" s="421" t="s">
        <v>484</v>
      </c>
      <c r="B183" s="421"/>
      <c r="C183" s="421"/>
      <c r="D183" s="421"/>
    </row>
    <row r="184" spans="1:4" ht="30" customHeight="1">
      <c r="A184" s="421" t="s">
        <v>485</v>
      </c>
      <c r="B184" s="421"/>
      <c r="C184" s="421"/>
      <c r="D184" s="421"/>
    </row>
    <row r="185" spans="1:4">
      <c r="A185" s="139" t="s">
        <v>486</v>
      </c>
      <c r="B185"/>
      <c r="C185"/>
      <c r="D185"/>
    </row>
    <row r="186" spans="1:4">
      <c r="A186" s="139" t="s">
        <v>487</v>
      </c>
      <c r="B186"/>
      <c r="C186"/>
      <c r="D186"/>
    </row>
    <row r="187" spans="1:4" ht="20.25" customHeight="1">
      <c r="A187" s="422" t="s">
        <v>488</v>
      </c>
      <c r="B187" s="422"/>
      <c r="C187" s="422"/>
      <c r="D187" s="422"/>
    </row>
    <row r="188" spans="1:4" ht="22.5" customHeight="1">
      <c r="A188" s="422" t="s">
        <v>489</v>
      </c>
      <c r="B188" s="422"/>
      <c r="C188" s="422"/>
      <c r="D188" s="422"/>
    </row>
    <row r="189" spans="1:4">
      <c r="A189" s="139" t="s">
        <v>490</v>
      </c>
      <c r="B189"/>
      <c r="C189"/>
      <c r="D189"/>
    </row>
    <row r="190" spans="1:4">
      <c r="A190" s="139" t="s">
        <v>491</v>
      </c>
      <c r="B190"/>
      <c r="C190"/>
      <c r="D190"/>
    </row>
    <row r="191" spans="1:4" ht="32.25" customHeight="1">
      <c r="A191" s="410" t="s">
        <v>492</v>
      </c>
      <c r="B191" s="410"/>
      <c r="C191" s="410"/>
      <c r="D191" s="410"/>
    </row>
    <row r="192" spans="1:4" ht="27.75" customHeight="1">
      <c r="A192" s="410" t="s">
        <v>493</v>
      </c>
      <c r="B192" s="410"/>
      <c r="C192" s="410"/>
      <c r="D192" s="410"/>
    </row>
    <row r="193" spans="1:4">
      <c r="A193" s="139"/>
      <c r="B193"/>
      <c r="C193"/>
      <c r="D193"/>
    </row>
    <row r="194" spans="1:4" ht="21.75" customHeight="1" thickBot="1">
      <c r="A194" s="410" t="s">
        <v>494</v>
      </c>
      <c r="B194" s="410"/>
      <c r="C194" s="410"/>
      <c r="D194" s="410"/>
    </row>
    <row r="195" spans="1:4" ht="13.5" thickBot="1">
      <c r="A195" s="140"/>
      <c r="B195" s="140" t="s">
        <v>334</v>
      </c>
      <c r="C195" s="141" t="s">
        <v>333</v>
      </c>
      <c r="D195" s="142"/>
    </row>
    <row r="196" spans="1:4" ht="13.5" thickBot="1">
      <c r="A196" s="143" t="s">
        <v>495</v>
      </c>
      <c r="B196" s="144">
        <f>C42</f>
        <v>0</v>
      </c>
      <c r="C196" s="145">
        <f>D42</f>
        <v>0</v>
      </c>
      <c r="D196" s="146">
        <v>1</v>
      </c>
    </row>
    <row r="197" spans="1:4" ht="13.5" thickBot="1">
      <c r="A197" s="143" t="s">
        <v>496</v>
      </c>
      <c r="B197" s="144">
        <f>C54</f>
        <v>0</v>
      </c>
      <c r="C197" s="144">
        <f>D54</f>
        <v>0</v>
      </c>
      <c r="D197" s="146">
        <v>2</v>
      </c>
    </row>
    <row r="198" spans="1:4" ht="13.5" thickBot="1">
      <c r="A198" s="143" t="s">
        <v>497</v>
      </c>
      <c r="B198" s="144">
        <f>B196+B197</f>
        <v>0</v>
      </c>
      <c r="C198" s="144">
        <f>C196+C197</f>
        <v>0</v>
      </c>
      <c r="D198" s="146">
        <v>3</v>
      </c>
    </row>
    <row r="199" spans="1:4" ht="13.5" thickBot="1">
      <c r="A199" s="143" t="s">
        <v>498</v>
      </c>
      <c r="B199" s="144">
        <f>C89</f>
        <v>0</v>
      </c>
      <c r="C199" s="144">
        <f>D89</f>
        <v>0</v>
      </c>
      <c r="D199" s="146">
        <v>4</v>
      </c>
    </row>
    <row r="200" spans="1:4">
      <c r="A200" s="147" t="s">
        <v>499</v>
      </c>
      <c r="B200" s="411" t="e">
        <f>B198/B199</f>
        <v>#DIV/0!</v>
      </c>
      <c r="C200" s="411" t="e">
        <f>C198/C199</f>
        <v>#DIV/0!</v>
      </c>
      <c r="D200" s="413" t="s">
        <v>500</v>
      </c>
    </row>
    <row r="201" spans="1:4" ht="15" thickBot="1">
      <c r="A201" s="143" t="s">
        <v>501</v>
      </c>
      <c r="B201" s="412"/>
      <c r="C201" s="412"/>
      <c r="D201" s="414"/>
    </row>
    <row r="202" spans="1:4" ht="13.5" thickBot="1">
      <c r="A202" s="148" t="s">
        <v>502</v>
      </c>
      <c r="B202" s="149" t="s">
        <v>503</v>
      </c>
      <c r="C202" s="150" t="s">
        <v>504</v>
      </c>
      <c r="D202" s="415"/>
    </row>
    <row r="203" spans="1:4" ht="15" thickBot="1">
      <c r="A203" s="143" t="s">
        <v>505</v>
      </c>
      <c r="B203" s="151">
        <f>C155</f>
        <v>0</v>
      </c>
      <c r="C203" s="151">
        <f>D155</f>
        <v>0</v>
      </c>
      <c r="D203" s="146">
        <v>5</v>
      </c>
    </row>
    <row r="204" spans="1:4" ht="13.5" thickBot="1">
      <c r="A204" s="143" t="s">
        <v>506</v>
      </c>
      <c r="B204" s="144">
        <f>C153+C154</f>
        <v>0</v>
      </c>
      <c r="C204" s="144">
        <f>D153+D154</f>
        <v>0</v>
      </c>
      <c r="D204" s="146">
        <v>6</v>
      </c>
    </row>
    <row r="205" spans="1:4" ht="13.5" thickBot="1">
      <c r="A205" s="143" t="s">
        <v>507</v>
      </c>
      <c r="B205" s="151">
        <f>C134</f>
        <v>0</v>
      </c>
      <c r="C205" s="151">
        <f>D134</f>
        <v>0</v>
      </c>
      <c r="D205" s="146">
        <v>7</v>
      </c>
    </row>
    <row r="206" spans="1:4" ht="13.5" thickBot="1">
      <c r="A206" s="143" t="s">
        <v>508</v>
      </c>
      <c r="B206" s="152">
        <f>C120+C121+C123+C133</f>
        <v>0</v>
      </c>
      <c r="C206" s="152">
        <f>D120+D121+D123+D133</f>
        <v>0</v>
      </c>
      <c r="D206" s="146">
        <v>8</v>
      </c>
    </row>
    <row r="207" spans="1:4" ht="36.75" customHeight="1" thickBot="1">
      <c r="A207" s="153" t="s">
        <v>509</v>
      </c>
      <c r="B207" s="151">
        <f>B203+B204+B205+B206</f>
        <v>0</v>
      </c>
      <c r="C207" s="151">
        <f>C203+C204+C205+C206</f>
        <v>0</v>
      </c>
      <c r="D207" s="146">
        <v>9</v>
      </c>
    </row>
    <row r="208" spans="1:4">
      <c r="A208" s="147" t="s">
        <v>510</v>
      </c>
      <c r="B208" s="411" t="e">
        <f>B207/B205</f>
        <v>#DIV/0!</v>
      </c>
      <c r="C208" s="411" t="e">
        <f>C207/C205</f>
        <v>#DIV/0!</v>
      </c>
      <c r="D208" s="413" t="s">
        <v>511</v>
      </c>
    </row>
    <row r="209" spans="1:4" ht="15" thickBot="1">
      <c r="A209" s="143" t="s">
        <v>512</v>
      </c>
      <c r="B209" s="412"/>
      <c r="C209" s="412"/>
      <c r="D209" s="414"/>
    </row>
    <row r="210" spans="1:4" ht="22.5" customHeight="1" thickBot="1">
      <c r="A210" s="154" t="s">
        <v>487</v>
      </c>
      <c r="B210" s="149" t="s">
        <v>504</v>
      </c>
      <c r="C210" s="150" t="s">
        <v>513</v>
      </c>
      <c r="D210" s="415"/>
    </row>
    <row r="211" spans="1:4" ht="34.5" customHeight="1">
      <c r="A211" s="409" t="s">
        <v>514</v>
      </c>
      <c r="B211" s="409"/>
      <c r="C211" s="409"/>
      <c r="D211" s="409"/>
    </row>
  </sheetData>
  <sheetProtection algorithmName="SHA-512" hashValue="8L03XwELYOwsBSZl23erYwlNPtYKYGshBfqQeOG74XzciKA8o4h4565Rq2aULszyjHZzStCZY/HQ97Aeob307w==" saltValue="S6a2cLSczYa80YtQxudMmw==" spinCount="100000" sheet="1" objects="1" scenarios="1"/>
  <mergeCells count="27">
    <mergeCell ref="A167:D167"/>
    <mergeCell ref="A1:D1"/>
    <mergeCell ref="A3:D3"/>
    <mergeCell ref="A104:D104"/>
    <mergeCell ref="A163:E163"/>
    <mergeCell ref="A164:D164"/>
    <mergeCell ref="A166:D166"/>
    <mergeCell ref="A192:D192"/>
    <mergeCell ref="A171:D171"/>
    <mergeCell ref="A172:D172"/>
    <mergeCell ref="A178:D178"/>
    <mergeCell ref="B179:D179"/>
    <mergeCell ref="A181:D181"/>
    <mergeCell ref="A182:D182"/>
    <mergeCell ref="A183:D183"/>
    <mergeCell ref="A184:D184"/>
    <mergeCell ref="A187:D187"/>
    <mergeCell ref="A188:D188"/>
    <mergeCell ref="A191:D191"/>
    <mergeCell ref="A211:D211"/>
    <mergeCell ref="A194:D194"/>
    <mergeCell ref="B200:B201"/>
    <mergeCell ref="C200:C201"/>
    <mergeCell ref="D200:D202"/>
    <mergeCell ref="B208:B209"/>
    <mergeCell ref="C208:C209"/>
    <mergeCell ref="D208:D210"/>
  </mergeCells>
  <pageMargins left="0.7" right="0.7" top="0.75" bottom="0.75" header="0.3" footer="0.3"/>
  <pageSetup paperSize="9" scale="85"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2"/>
  <sheetViews>
    <sheetView topLeftCell="A76" workbookViewId="0">
      <selection activeCell="B155" sqref="B155:C157"/>
    </sheetView>
  </sheetViews>
  <sheetFormatPr defaultColWidth="9.140625" defaultRowHeight="12.75"/>
  <cols>
    <col min="1" max="1" width="48.7109375" style="216" customWidth="1"/>
    <col min="2" max="2" width="21.28515625" style="184" customWidth="1"/>
    <col min="3" max="3" width="20" style="184" customWidth="1"/>
    <col min="4" max="4" width="16.140625" style="184" customWidth="1"/>
    <col min="5" max="16384" width="9.140625" style="163"/>
  </cols>
  <sheetData>
    <row r="1" spans="1:4" s="158" customFormat="1" ht="77.25" customHeight="1">
      <c r="A1" s="424" t="s">
        <v>685</v>
      </c>
      <c r="B1" s="424"/>
      <c r="C1" s="424"/>
      <c r="D1" s="424"/>
    </row>
    <row r="2" spans="1:4" s="158" customFormat="1">
      <c r="A2" s="156" t="s">
        <v>515</v>
      </c>
      <c r="B2" s="157"/>
      <c r="C2" s="157"/>
      <c r="D2" s="157"/>
    </row>
    <row r="3" spans="1:4" s="158" customFormat="1">
      <c r="A3" s="442" t="s">
        <v>516</v>
      </c>
      <c r="B3" s="442"/>
      <c r="C3" s="442"/>
      <c r="D3" s="442"/>
    </row>
    <row r="4" spans="1:4" s="158" customFormat="1">
      <c r="A4" s="159"/>
      <c r="B4" s="157"/>
      <c r="C4" s="157"/>
      <c r="D4" s="157"/>
    </row>
    <row r="5" spans="1:4" s="158" customFormat="1">
      <c r="A5" s="160"/>
      <c r="B5" s="157"/>
      <c r="C5" s="157"/>
      <c r="D5" s="157"/>
    </row>
    <row r="6" spans="1:4" s="158" customFormat="1">
      <c r="A6" s="441" t="s">
        <v>517</v>
      </c>
      <c r="B6" s="441"/>
      <c r="C6" s="441"/>
      <c r="D6" s="441"/>
    </row>
    <row r="7" spans="1:4" s="158" customFormat="1">
      <c r="A7" s="158" t="s">
        <v>518</v>
      </c>
      <c r="B7" s="157"/>
      <c r="C7" s="157"/>
      <c r="D7" s="157"/>
    </row>
    <row r="8" spans="1:4" s="158" customFormat="1" ht="18.75" customHeight="1">
      <c r="A8" s="433" t="s">
        <v>519</v>
      </c>
      <c r="B8" s="433"/>
      <c r="C8" s="433"/>
      <c r="D8" s="433"/>
    </row>
    <row r="9" spans="1:4">
      <c r="A9" s="161"/>
      <c r="B9" s="162" t="s">
        <v>332</v>
      </c>
      <c r="C9" s="162" t="s">
        <v>333</v>
      </c>
      <c r="D9" s="162" t="s">
        <v>334</v>
      </c>
    </row>
    <row r="10" spans="1:4" ht="15.75" customHeight="1">
      <c r="A10" s="434" t="s">
        <v>520</v>
      </c>
      <c r="B10" s="435"/>
      <c r="C10" s="435"/>
      <c r="D10" s="436"/>
    </row>
    <row r="11" spans="1:4" s="164" customFormat="1">
      <c r="A11" s="443" t="s">
        <v>521</v>
      </c>
      <c r="B11" s="444"/>
      <c r="C11" s="444"/>
      <c r="D11" s="445"/>
    </row>
    <row r="12" spans="1:4">
      <c r="A12" s="165" t="s">
        <v>522</v>
      </c>
      <c r="B12" s="166">
        <v>0</v>
      </c>
      <c r="C12" s="166">
        <v>0</v>
      </c>
      <c r="D12" s="166">
        <v>0</v>
      </c>
    </row>
    <row r="13" spans="1:4" ht="16.5" customHeight="1">
      <c r="A13" s="165" t="s">
        <v>523</v>
      </c>
      <c r="B13" s="166">
        <v>0</v>
      </c>
      <c r="C13" s="166">
        <v>0</v>
      </c>
      <c r="D13" s="166">
        <v>0</v>
      </c>
    </row>
    <row r="14" spans="1:4">
      <c r="A14" s="165" t="s">
        <v>524</v>
      </c>
      <c r="B14" s="166">
        <v>0</v>
      </c>
      <c r="C14" s="166">
        <v>0</v>
      </c>
      <c r="D14" s="166">
        <v>0</v>
      </c>
    </row>
    <row r="15" spans="1:4">
      <c r="A15" s="165" t="s">
        <v>525</v>
      </c>
      <c r="B15" s="166">
        <v>0</v>
      </c>
      <c r="C15" s="166">
        <v>0</v>
      </c>
      <c r="D15" s="166">
        <v>0</v>
      </c>
    </row>
    <row r="16" spans="1:4" ht="25.5">
      <c r="A16" s="165" t="s">
        <v>526</v>
      </c>
      <c r="B16" s="166">
        <v>0</v>
      </c>
      <c r="C16" s="166">
        <v>0</v>
      </c>
      <c r="D16" s="166">
        <v>0</v>
      </c>
    </row>
    <row r="17" spans="1:4">
      <c r="A17" s="165" t="s">
        <v>527</v>
      </c>
      <c r="B17" s="166">
        <v>0</v>
      </c>
      <c r="C17" s="166">
        <v>0</v>
      </c>
      <c r="D17" s="166">
        <v>0</v>
      </c>
    </row>
    <row r="18" spans="1:4" ht="25.5">
      <c r="A18" s="165" t="s">
        <v>528</v>
      </c>
      <c r="B18" s="166">
        <v>0</v>
      </c>
      <c r="C18" s="166">
        <v>0</v>
      </c>
      <c r="D18" s="166">
        <v>0</v>
      </c>
    </row>
    <row r="19" spans="1:4" ht="25.5">
      <c r="A19" s="165" t="s">
        <v>529</v>
      </c>
      <c r="B19" s="166">
        <v>0</v>
      </c>
      <c r="C19" s="166">
        <v>0</v>
      </c>
      <c r="D19" s="166">
        <v>0</v>
      </c>
    </row>
    <row r="20" spans="1:4">
      <c r="A20" s="167" t="s">
        <v>530</v>
      </c>
      <c r="B20" s="168">
        <f>SUM(B12:B16,B18)</f>
        <v>0</v>
      </c>
      <c r="C20" s="168">
        <f t="shared" ref="C20:D20" si="0">SUM(C12:C16,C18)</f>
        <v>0</v>
      </c>
      <c r="D20" s="168">
        <f t="shared" si="0"/>
        <v>0</v>
      </c>
    </row>
    <row r="21" spans="1:4" s="164" customFormat="1">
      <c r="A21" s="446" t="s">
        <v>531</v>
      </c>
      <c r="B21" s="447"/>
      <c r="C21" s="447"/>
      <c r="D21" s="448"/>
    </row>
    <row r="22" spans="1:4">
      <c r="A22" s="165" t="s">
        <v>532</v>
      </c>
      <c r="B22" s="166">
        <v>0</v>
      </c>
      <c r="C22" s="166">
        <v>0</v>
      </c>
      <c r="D22" s="166">
        <v>0</v>
      </c>
    </row>
    <row r="23" spans="1:4" ht="25.5">
      <c r="A23" s="165" t="s">
        <v>533</v>
      </c>
      <c r="B23" s="169">
        <f>B24+B27+B29+B31</f>
        <v>0</v>
      </c>
      <c r="C23" s="169">
        <f t="shared" ref="C23:D23" si="1">C24+C27+C29+C31</f>
        <v>0</v>
      </c>
      <c r="D23" s="169">
        <f t="shared" si="1"/>
        <v>0</v>
      </c>
    </row>
    <row r="24" spans="1:4" ht="25.5">
      <c r="A24" s="165" t="s">
        <v>534</v>
      </c>
      <c r="B24" s="166">
        <v>0</v>
      </c>
      <c r="C24" s="166">
        <v>0</v>
      </c>
      <c r="D24" s="166">
        <v>0</v>
      </c>
    </row>
    <row r="25" spans="1:4">
      <c r="A25" s="165" t="s">
        <v>535</v>
      </c>
      <c r="B25" s="166">
        <v>0</v>
      </c>
      <c r="C25" s="166">
        <v>0</v>
      </c>
      <c r="D25" s="166">
        <v>0</v>
      </c>
    </row>
    <row r="26" spans="1:4">
      <c r="A26" s="165" t="s">
        <v>536</v>
      </c>
      <c r="B26" s="166">
        <v>0</v>
      </c>
      <c r="C26" s="166">
        <v>0</v>
      </c>
      <c r="D26" s="166">
        <v>0</v>
      </c>
    </row>
    <row r="27" spans="1:4" s="164" customFormat="1">
      <c r="A27" s="165" t="s">
        <v>537</v>
      </c>
      <c r="B27" s="166">
        <v>0</v>
      </c>
      <c r="C27" s="166">
        <v>0</v>
      </c>
      <c r="D27" s="166">
        <v>0</v>
      </c>
    </row>
    <row r="28" spans="1:4">
      <c r="A28" s="165" t="s">
        <v>538</v>
      </c>
      <c r="B28" s="166">
        <v>0</v>
      </c>
      <c r="C28" s="166">
        <v>0</v>
      </c>
      <c r="D28" s="166">
        <v>0</v>
      </c>
    </row>
    <row r="29" spans="1:4" ht="25.5">
      <c r="A29" s="165" t="s">
        <v>539</v>
      </c>
      <c r="B29" s="166">
        <v>0</v>
      </c>
      <c r="C29" s="166">
        <v>0</v>
      </c>
      <c r="D29" s="166">
        <v>0</v>
      </c>
    </row>
    <row r="30" spans="1:4" ht="25.5">
      <c r="A30" s="165" t="s">
        <v>540</v>
      </c>
      <c r="B30" s="166">
        <v>0</v>
      </c>
      <c r="C30" s="166">
        <v>0</v>
      </c>
      <c r="D30" s="166">
        <v>0</v>
      </c>
    </row>
    <row r="31" spans="1:4">
      <c r="A31" s="165" t="s">
        <v>541</v>
      </c>
      <c r="B31" s="166">
        <v>0</v>
      </c>
      <c r="C31" s="166">
        <v>0</v>
      </c>
      <c r="D31" s="166">
        <v>0</v>
      </c>
    </row>
    <row r="32" spans="1:4">
      <c r="A32" s="165" t="s">
        <v>542</v>
      </c>
      <c r="B32" s="166">
        <v>0</v>
      </c>
      <c r="C32" s="166">
        <v>0</v>
      </c>
      <c r="D32" s="166">
        <v>0</v>
      </c>
    </row>
    <row r="33" spans="1:4">
      <c r="A33" s="165" t="s">
        <v>543</v>
      </c>
      <c r="B33" s="169">
        <f>B34+B35+B37</f>
        <v>0</v>
      </c>
      <c r="C33" s="169">
        <f t="shared" ref="C33:D33" si="2">C34+C35+C37</f>
        <v>0</v>
      </c>
      <c r="D33" s="169">
        <f t="shared" si="2"/>
        <v>0</v>
      </c>
    </row>
    <row r="34" spans="1:4">
      <c r="A34" s="165" t="s">
        <v>544</v>
      </c>
      <c r="B34" s="166">
        <v>0</v>
      </c>
      <c r="C34" s="166">
        <v>0</v>
      </c>
      <c r="D34" s="166">
        <v>0</v>
      </c>
    </row>
    <row r="35" spans="1:4">
      <c r="A35" s="165" t="s">
        <v>545</v>
      </c>
      <c r="B35" s="166">
        <v>0</v>
      </c>
      <c r="C35" s="166">
        <v>0</v>
      </c>
      <c r="D35" s="166">
        <v>0</v>
      </c>
    </row>
    <row r="36" spans="1:4">
      <c r="A36" s="165" t="s">
        <v>546</v>
      </c>
      <c r="B36" s="166">
        <v>0</v>
      </c>
      <c r="C36" s="166">
        <v>0</v>
      </c>
      <c r="D36" s="166">
        <v>0</v>
      </c>
    </row>
    <row r="37" spans="1:4">
      <c r="A37" s="165" t="s">
        <v>547</v>
      </c>
      <c r="B37" s="166">
        <v>0</v>
      </c>
      <c r="C37" s="166">
        <v>0</v>
      </c>
      <c r="D37" s="166">
        <v>0</v>
      </c>
    </row>
    <row r="38" spans="1:4">
      <c r="A38" s="165" t="s">
        <v>548</v>
      </c>
      <c r="B38" s="166">
        <v>0</v>
      </c>
      <c r="C38" s="166">
        <v>0</v>
      </c>
      <c r="D38" s="166">
        <v>0</v>
      </c>
    </row>
    <row r="39" spans="1:4">
      <c r="A39" s="170" t="s">
        <v>546</v>
      </c>
      <c r="B39" s="166">
        <v>0</v>
      </c>
      <c r="C39" s="166">
        <v>0</v>
      </c>
      <c r="D39" s="166">
        <v>0</v>
      </c>
    </row>
    <row r="40" spans="1:4" ht="25.5">
      <c r="A40" s="165" t="s">
        <v>549</v>
      </c>
      <c r="B40" s="166">
        <v>0</v>
      </c>
      <c r="C40" s="166">
        <v>0</v>
      </c>
      <c r="D40" s="166">
        <v>0</v>
      </c>
    </row>
    <row r="41" spans="1:4">
      <c r="A41" s="170" t="s">
        <v>550</v>
      </c>
      <c r="B41" s="166">
        <v>0</v>
      </c>
      <c r="C41" s="166">
        <v>0</v>
      </c>
      <c r="D41" s="166">
        <v>0</v>
      </c>
    </row>
    <row r="42" spans="1:4">
      <c r="A42" s="165" t="s">
        <v>551</v>
      </c>
      <c r="B42" s="166">
        <v>0</v>
      </c>
      <c r="C42" s="166">
        <v>0</v>
      </c>
      <c r="D42" s="166">
        <v>0</v>
      </c>
    </row>
    <row r="43" spans="1:4" s="164" customFormat="1">
      <c r="A43" s="167" t="s">
        <v>552</v>
      </c>
      <c r="B43" s="168">
        <f t="shared" ref="B43:C43" si="3">B22+B23+B32+B33+B40+B42+B38</f>
        <v>0</v>
      </c>
      <c r="C43" s="168">
        <f t="shared" si="3"/>
        <v>0</v>
      </c>
      <c r="D43" s="168">
        <f>D22+D23+D32+D33+D40+D42+D38</f>
        <v>0</v>
      </c>
    </row>
    <row r="44" spans="1:4" s="164" customFormat="1">
      <c r="A44" s="167" t="s">
        <v>553</v>
      </c>
      <c r="B44" s="168">
        <f>B20+B43</f>
        <v>0</v>
      </c>
      <c r="C44" s="168">
        <f>C20+C43</f>
        <v>0</v>
      </c>
      <c r="D44" s="168">
        <f>D20+D43</f>
        <v>0</v>
      </c>
    </row>
    <row r="45" spans="1:4" s="171" customFormat="1" ht="31.5" customHeight="1">
      <c r="A45" s="446" t="s">
        <v>554</v>
      </c>
      <c r="B45" s="447"/>
      <c r="C45" s="447"/>
      <c r="D45" s="448"/>
    </row>
    <row r="46" spans="1:4" s="173" customFormat="1" ht="25.5">
      <c r="A46" s="172" t="s">
        <v>555</v>
      </c>
      <c r="B46" s="166">
        <v>0</v>
      </c>
      <c r="C46" s="166">
        <v>0</v>
      </c>
      <c r="D46" s="166">
        <v>0</v>
      </c>
    </row>
    <row r="47" spans="1:4" s="173" customFormat="1">
      <c r="A47" s="174" t="s">
        <v>556</v>
      </c>
      <c r="B47" s="166">
        <v>0</v>
      </c>
      <c r="C47" s="166">
        <v>0</v>
      </c>
      <c r="D47" s="166">
        <v>0</v>
      </c>
    </row>
    <row r="48" spans="1:4" s="173" customFormat="1">
      <c r="A48" s="172" t="s">
        <v>557</v>
      </c>
      <c r="B48" s="166">
        <v>0</v>
      </c>
      <c r="C48" s="166">
        <v>0</v>
      </c>
      <c r="D48" s="166">
        <v>0</v>
      </c>
    </row>
    <row r="49" spans="1:4" s="173" customFormat="1">
      <c r="A49" s="172" t="s">
        <v>558</v>
      </c>
      <c r="B49" s="166">
        <v>0</v>
      </c>
      <c r="C49" s="166">
        <v>0</v>
      </c>
      <c r="D49" s="166">
        <v>0</v>
      </c>
    </row>
    <row r="50" spans="1:4" s="173" customFormat="1">
      <c r="A50" s="172" t="s">
        <v>559</v>
      </c>
      <c r="B50" s="168">
        <f>B46+B48+B49</f>
        <v>0</v>
      </c>
      <c r="C50" s="168">
        <f t="shared" ref="C50:D50" si="4">C46+C48+C49</f>
        <v>0</v>
      </c>
      <c r="D50" s="168">
        <f t="shared" si="4"/>
        <v>0</v>
      </c>
    </row>
    <row r="51" spans="1:4" s="173" customFormat="1" ht="29.25" customHeight="1">
      <c r="A51" s="434" t="s">
        <v>560</v>
      </c>
      <c r="B51" s="435"/>
      <c r="C51" s="435"/>
      <c r="D51" s="436"/>
    </row>
    <row r="52" spans="1:4" s="173" customFormat="1">
      <c r="A52" s="172" t="s">
        <v>561</v>
      </c>
      <c r="B52" s="166">
        <v>0</v>
      </c>
      <c r="C52" s="166">
        <v>0</v>
      </c>
      <c r="D52" s="166">
        <v>0</v>
      </c>
    </row>
    <row r="53" spans="1:4" s="173" customFormat="1">
      <c r="A53" s="174" t="s">
        <v>562</v>
      </c>
      <c r="B53" s="166">
        <v>0</v>
      </c>
      <c r="C53" s="166">
        <v>0</v>
      </c>
      <c r="D53" s="166">
        <v>0</v>
      </c>
    </row>
    <row r="54" spans="1:4" s="173" customFormat="1">
      <c r="A54" s="174" t="s">
        <v>563</v>
      </c>
      <c r="B54" s="166">
        <v>0</v>
      </c>
      <c r="C54" s="166">
        <v>0</v>
      </c>
      <c r="D54" s="166">
        <v>0</v>
      </c>
    </row>
    <row r="55" spans="1:4" s="164" customFormat="1">
      <c r="A55" s="172" t="s">
        <v>564</v>
      </c>
      <c r="B55" s="166">
        <v>0</v>
      </c>
      <c r="C55" s="166">
        <v>0</v>
      </c>
      <c r="D55" s="166">
        <v>0</v>
      </c>
    </row>
    <row r="56" spans="1:4" s="164" customFormat="1">
      <c r="A56" s="174" t="s">
        <v>565</v>
      </c>
      <c r="B56" s="166">
        <v>0</v>
      </c>
      <c r="C56" s="166">
        <v>0</v>
      </c>
      <c r="D56" s="166">
        <v>0</v>
      </c>
    </row>
    <row r="57" spans="1:4">
      <c r="A57" s="174" t="s">
        <v>566</v>
      </c>
      <c r="B57" s="166">
        <v>0</v>
      </c>
      <c r="C57" s="166">
        <v>0</v>
      </c>
      <c r="D57" s="166">
        <v>0</v>
      </c>
    </row>
    <row r="58" spans="1:4" s="173" customFormat="1" ht="25.5">
      <c r="A58" s="174" t="s">
        <v>567</v>
      </c>
      <c r="B58" s="166">
        <v>0</v>
      </c>
      <c r="C58" s="166">
        <v>0</v>
      </c>
      <c r="D58" s="166">
        <v>0</v>
      </c>
    </row>
    <row r="59" spans="1:4" s="173" customFormat="1" ht="38.25">
      <c r="A59" s="172" t="s">
        <v>568</v>
      </c>
      <c r="B59" s="166">
        <v>0</v>
      </c>
      <c r="C59" s="166">
        <v>0</v>
      </c>
      <c r="D59" s="166">
        <v>0</v>
      </c>
    </row>
    <row r="60" spans="1:4" s="173" customFormat="1">
      <c r="A60" s="174" t="s">
        <v>569</v>
      </c>
      <c r="B60" s="166">
        <v>0</v>
      </c>
      <c r="C60" s="166">
        <v>0</v>
      </c>
      <c r="D60" s="166">
        <v>0</v>
      </c>
    </row>
    <row r="61" spans="1:4" s="173" customFormat="1" ht="25.5">
      <c r="A61" s="175" t="s">
        <v>570</v>
      </c>
      <c r="B61" s="166">
        <v>0</v>
      </c>
      <c r="C61" s="166">
        <v>0</v>
      </c>
      <c r="D61" s="166">
        <v>0</v>
      </c>
    </row>
    <row r="62" spans="1:4" s="173" customFormat="1" ht="25.5">
      <c r="A62" s="175" t="s">
        <v>571</v>
      </c>
      <c r="B62" s="166">
        <v>0</v>
      </c>
      <c r="C62" s="166">
        <v>0</v>
      </c>
      <c r="D62" s="166">
        <v>0</v>
      </c>
    </row>
    <row r="63" spans="1:4" s="173" customFormat="1">
      <c r="A63" s="172" t="s">
        <v>572</v>
      </c>
      <c r="B63" s="166">
        <v>0</v>
      </c>
      <c r="C63" s="166">
        <v>0</v>
      </c>
      <c r="D63" s="166">
        <v>0</v>
      </c>
    </row>
    <row r="64" spans="1:4" s="173" customFormat="1" ht="25.5">
      <c r="A64" s="172" t="s">
        <v>573</v>
      </c>
      <c r="B64" s="166">
        <v>0</v>
      </c>
      <c r="C64" s="166">
        <v>0</v>
      </c>
      <c r="D64" s="166">
        <v>0</v>
      </c>
    </row>
    <row r="65" spans="1:4" s="173" customFormat="1" ht="14.25" customHeight="1">
      <c r="A65" s="174" t="s">
        <v>574</v>
      </c>
      <c r="B65" s="166">
        <v>0</v>
      </c>
      <c r="C65" s="166">
        <v>0</v>
      </c>
      <c r="D65" s="166">
        <v>0</v>
      </c>
    </row>
    <row r="66" spans="1:4" s="171" customFormat="1" ht="18" customHeight="1">
      <c r="A66" s="172" t="s">
        <v>575</v>
      </c>
      <c r="B66" s="166">
        <v>0</v>
      </c>
      <c r="C66" s="166">
        <v>0</v>
      </c>
      <c r="D66" s="166">
        <v>0</v>
      </c>
    </row>
    <row r="67" spans="1:4" s="164" customFormat="1">
      <c r="A67" s="176" t="s">
        <v>576</v>
      </c>
      <c r="B67" s="166">
        <v>0</v>
      </c>
      <c r="C67" s="166">
        <v>0</v>
      </c>
      <c r="D67" s="166">
        <v>0</v>
      </c>
    </row>
    <row r="68" spans="1:4" s="164" customFormat="1">
      <c r="A68" s="172" t="s">
        <v>577</v>
      </c>
      <c r="B68" s="168">
        <f>B52+B55+B59+B61+B62+B63+B64+B66+B67</f>
        <v>0</v>
      </c>
      <c r="C68" s="168">
        <f t="shared" ref="C68:D68" si="5">C52+C55+C59+C61+C62+C63+C64+C66+C67</f>
        <v>0</v>
      </c>
      <c r="D68" s="168">
        <f t="shared" si="5"/>
        <v>0</v>
      </c>
    </row>
    <row r="69" spans="1:4" s="164" customFormat="1">
      <c r="A69" s="172" t="s">
        <v>578</v>
      </c>
      <c r="B69" s="177">
        <f>B50+B68</f>
        <v>0</v>
      </c>
      <c r="C69" s="177">
        <f>C50+C68</f>
        <v>0</v>
      </c>
      <c r="D69" s="177">
        <f t="shared" ref="D69" si="6">D50+D68</f>
        <v>0</v>
      </c>
    </row>
    <row r="70" spans="1:4" s="164" customFormat="1" ht="25.5">
      <c r="A70" s="172" t="s">
        <v>579</v>
      </c>
      <c r="B70" s="168">
        <f>B44-B69</f>
        <v>0</v>
      </c>
      <c r="C70" s="168">
        <f t="shared" ref="C70:D70" si="7">C44-C69</f>
        <v>0</v>
      </c>
      <c r="D70" s="168">
        <f t="shared" si="7"/>
        <v>0</v>
      </c>
    </row>
    <row r="71" spans="1:4" ht="15.75" customHeight="1">
      <c r="A71" s="434" t="s">
        <v>580</v>
      </c>
      <c r="B71" s="435"/>
      <c r="C71" s="435"/>
      <c r="D71" s="436"/>
    </row>
    <row r="72" spans="1:4">
      <c r="A72" s="172" t="s">
        <v>581</v>
      </c>
      <c r="B72" s="166">
        <v>0</v>
      </c>
      <c r="C72" s="166">
        <v>0</v>
      </c>
      <c r="D72" s="166">
        <v>0</v>
      </c>
    </row>
    <row r="73" spans="1:4">
      <c r="A73" s="172" t="s">
        <v>582</v>
      </c>
      <c r="B73" s="166">
        <v>0</v>
      </c>
      <c r="C73" s="166">
        <v>0</v>
      </c>
      <c r="D73" s="166">
        <v>0</v>
      </c>
    </row>
    <row r="74" spans="1:4">
      <c r="A74" s="172" t="s">
        <v>583</v>
      </c>
      <c r="B74" s="166">
        <v>0</v>
      </c>
      <c r="C74" s="166">
        <v>0</v>
      </c>
      <c r="D74" s="166">
        <v>0</v>
      </c>
    </row>
    <row r="75" spans="1:4">
      <c r="A75" s="172" t="s">
        <v>584</v>
      </c>
      <c r="B75" s="166">
        <v>0</v>
      </c>
      <c r="C75" s="166">
        <v>0</v>
      </c>
      <c r="D75" s="166">
        <v>0</v>
      </c>
    </row>
    <row r="76" spans="1:4">
      <c r="A76" s="172" t="s">
        <v>585</v>
      </c>
      <c r="B76" s="166">
        <v>0</v>
      </c>
      <c r="C76" s="166">
        <v>0</v>
      </c>
      <c r="D76" s="166">
        <v>0</v>
      </c>
    </row>
    <row r="77" spans="1:4" s="164" customFormat="1">
      <c r="A77" s="172" t="s">
        <v>586</v>
      </c>
      <c r="B77" s="168">
        <f>B72+B73-B74+B75-B76</f>
        <v>0</v>
      </c>
      <c r="C77" s="168">
        <f t="shared" ref="C77:D77" si="8">C72+C73-C74+C75-C76</f>
        <v>0</v>
      </c>
      <c r="D77" s="168">
        <f t="shared" si="8"/>
        <v>0</v>
      </c>
    </row>
    <row r="78" spans="1:4" s="164" customFormat="1" ht="13.5" thickBot="1">
      <c r="A78" s="178" t="s">
        <v>587</v>
      </c>
      <c r="B78" s="179">
        <f>B77+B69</f>
        <v>0</v>
      </c>
      <c r="C78" s="179">
        <f>C77+C69</f>
        <v>0</v>
      </c>
      <c r="D78" s="179">
        <f>D77+D69</f>
        <v>0</v>
      </c>
    </row>
    <row r="79" spans="1:4" s="182" customFormat="1" ht="14.25" thickTop="1" thickBot="1">
      <c r="A79" s="180" t="s">
        <v>588</v>
      </c>
      <c r="B79" s="181" t="str">
        <f>IF(B44-B78=0,"da","nu")</f>
        <v>da</v>
      </c>
      <c r="C79" s="181" t="str">
        <f>IF(C44-C78=0,"da","nu")</f>
        <v>da</v>
      </c>
      <c r="D79" s="181" t="str">
        <f>IF(D44-D78=0,"da","nu")</f>
        <v>da</v>
      </c>
    </row>
    <row r="80" spans="1:4" ht="13.5" thickTop="1">
      <c r="A80" s="183"/>
    </row>
    <row r="81" spans="1:5">
      <c r="A81" s="183"/>
    </row>
    <row r="82" spans="1:5" s="186" customFormat="1">
      <c r="A82" s="449" t="s">
        <v>589</v>
      </c>
      <c r="B82" s="449"/>
      <c r="C82" s="449"/>
      <c r="D82" s="449"/>
      <c r="E82" s="185"/>
    </row>
    <row r="83" spans="1:5" s="158" customFormat="1">
      <c r="A83" s="187"/>
      <c r="B83" s="157"/>
      <c r="C83" s="157"/>
      <c r="D83" s="157"/>
      <c r="E83" s="188"/>
    </row>
    <row r="84" spans="1:5" s="158" customFormat="1">
      <c r="A84" s="450" t="s">
        <v>516</v>
      </c>
      <c r="B84" s="450"/>
      <c r="C84" s="450"/>
      <c r="D84" s="450"/>
      <c r="E84" s="188"/>
    </row>
    <row r="85" spans="1:5" s="158" customFormat="1">
      <c r="A85" s="187"/>
      <c r="B85" s="157"/>
      <c r="C85" s="157"/>
      <c r="D85" s="157"/>
      <c r="E85" s="188"/>
    </row>
    <row r="86" spans="1:5" s="158" customFormat="1">
      <c r="A86" s="189"/>
      <c r="B86" s="157"/>
      <c r="C86" s="157"/>
      <c r="D86" s="157"/>
      <c r="E86" s="188"/>
    </row>
    <row r="87" spans="1:5" s="158" customFormat="1">
      <c r="A87" s="441" t="s">
        <v>590</v>
      </c>
      <c r="B87" s="441"/>
      <c r="C87" s="441"/>
      <c r="D87" s="441"/>
      <c r="E87" s="188"/>
    </row>
    <row r="88" spans="1:5" s="158" customFormat="1">
      <c r="A88" s="189" t="s">
        <v>591</v>
      </c>
      <c r="B88" s="157"/>
      <c r="C88" s="157"/>
      <c r="D88" s="157"/>
      <c r="E88" s="188"/>
    </row>
    <row r="89" spans="1:5" s="158" customFormat="1" ht="17.25" customHeight="1">
      <c r="A89" s="433" t="s">
        <v>519</v>
      </c>
      <c r="B89" s="433"/>
      <c r="C89" s="433"/>
      <c r="D89" s="433"/>
      <c r="E89" s="188"/>
    </row>
    <row r="90" spans="1:5" s="164" customFormat="1">
      <c r="A90" s="190"/>
      <c r="B90" s="191" t="str">
        <f>B9</f>
        <v>N-2</v>
      </c>
      <c r="C90" s="191" t="str">
        <f t="shared" ref="C90:D90" si="9">C9</f>
        <v>N-1</v>
      </c>
      <c r="D90" s="191" t="str">
        <f t="shared" si="9"/>
        <v>N</v>
      </c>
      <c r="E90" s="192"/>
    </row>
    <row r="91" spans="1:5" ht="16.5" customHeight="1">
      <c r="A91" s="434" t="s">
        <v>592</v>
      </c>
      <c r="B91" s="435"/>
      <c r="C91" s="435"/>
      <c r="D91" s="436"/>
      <c r="E91" s="193"/>
    </row>
    <row r="92" spans="1:5" ht="33" customHeight="1">
      <c r="A92" s="174" t="s">
        <v>593</v>
      </c>
      <c r="B92" s="194">
        <v>0</v>
      </c>
      <c r="C92" s="194">
        <v>0</v>
      </c>
      <c r="D92" s="194">
        <v>0</v>
      </c>
      <c r="E92" s="193"/>
    </row>
    <row r="93" spans="1:5" ht="16.5" customHeight="1">
      <c r="A93" s="174" t="s">
        <v>594</v>
      </c>
      <c r="B93" s="194">
        <v>0</v>
      </c>
      <c r="C93" s="194">
        <v>0</v>
      </c>
      <c r="D93" s="194">
        <v>0</v>
      </c>
      <c r="E93" s="193"/>
    </row>
    <row r="94" spans="1:5" ht="16.5" customHeight="1">
      <c r="A94" s="174" t="s">
        <v>595</v>
      </c>
      <c r="B94" s="194">
        <v>0</v>
      </c>
      <c r="C94" s="194">
        <v>0</v>
      </c>
      <c r="D94" s="194">
        <v>0</v>
      </c>
      <c r="E94" s="193"/>
    </row>
    <row r="95" spans="1:5" ht="16.5" customHeight="1">
      <c r="A95" s="174" t="s">
        <v>596</v>
      </c>
      <c r="B95" s="194">
        <v>0</v>
      </c>
      <c r="C95" s="194">
        <v>0</v>
      </c>
      <c r="D95" s="194">
        <v>0</v>
      </c>
      <c r="E95" s="193"/>
    </row>
    <row r="96" spans="1:5" s="164" customFormat="1" ht="16.5" customHeight="1">
      <c r="A96" s="190" t="s">
        <v>597</v>
      </c>
      <c r="B96" s="168">
        <f>SUM(B92:B95)</f>
        <v>0</v>
      </c>
      <c r="C96" s="168">
        <f>SUM(C92:C95)</f>
        <v>0</v>
      </c>
      <c r="D96" s="168">
        <f t="shared" ref="D96" si="10">SUM(D92:D95)</f>
        <v>0</v>
      </c>
      <c r="E96" s="192"/>
    </row>
    <row r="97" spans="1:5" s="164" customFormat="1" ht="16.5" customHeight="1">
      <c r="A97" s="434" t="s">
        <v>598</v>
      </c>
      <c r="B97" s="435"/>
      <c r="C97" s="435"/>
      <c r="D97" s="436"/>
      <c r="E97" s="192"/>
    </row>
    <row r="98" spans="1:5" ht="16.5" customHeight="1">
      <c r="A98" s="174" t="s">
        <v>599</v>
      </c>
      <c r="B98" s="194">
        <v>0</v>
      </c>
      <c r="C98" s="194">
        <v>0</v>
      </c>
      <c r="D98" s="194">
        <v>0</v>
      </c>
      <c r="E98" s="193"/>
    </row>
    <row r="99" spans="1:5" ht="16.5" customHeight="1">
      <c r="A99" s="174" t="s">
        <v>600</v>
      </c>
      <c r="B99" s="194">
        <v>0</v>
      </c>
      <c r="C99" s="194">
        <v>0</v>
      </c>
      <c r="D99" s="194">
        <v>0</v>
      </c>
      <c r="E99" s="193"/>
    </row>
    <row r="100" spans="1:5" ht="16.5" customHeight="1">
      <c r="A100" s="174" t="s">
        <v>601</v>
      </c>
      <c r="B100" s="194">
        <v>0</v>
      </c>
      <c r="C100" s="194">
        <v>0</v>
      </c>
      <c r="D100" s="194">
        <v>0</v>
      </c>
      <c r="E100" s="193"/>
    </row>
    <row r="101" spans="1:5" ht="16.5" customHeight="1">
      <c r="A101" s="174" t="s">
        <v>602</v>
      </c>
      <c r="B101" s="194">
        <v>0</v>
      </c>
      <c r="C101" s="194">
        <v>0</v>
      </c>
      <c r="D101" s="194">
        <v>0</v>
      </c>
      <c r="E101" s="193"/>
    </row>
    <row r="102" spans="1:5" ht="16.5" customHeight="1">
      <c r="A102" s="195" t="s">
        <v>603</v>
      </c>
      <c r="B102" s="194">
        <v>0</v>
      </c>
      <c r="C102" s="194">
        <v>0</v>
      </c>
      <c r="D102" s="194">
        <v>0</v>
      </c>
      <c r="E102" s="193"/>
    </row>
    <row r="103" spans="1:5" s="164" customFormat="1" ht="16.5" customHeight="1">
      <c r="A103" s="190" t="s">
        <v>604</v>
      </c>
      <c r="B103" s="168">
        <f>SUM(B98:B102)</f>
        <v>0</v>
      </c>
      <c r="C103" s="168">
        <f t="shared" ref="C103:D103" si="11">SUM(C98:C102)</f>
        <v>0</v>
      </c>
      <c r="D103" s="168">
        <f t="shared" si="11"/>
        <v>0</v>
      </c>
      <c r="E103" s="192"/>
    </row>
    <row r="104" spans="1:5" s="164" customFormat="1" ht="16.5" customHeight="1">
      <c r="A104" s="190" t="s">
        <v>605</v>
      </c>
      <c r="B104" s="168">
        <f>B96-B103</f>
        <v>0</v>
      </c>
      <c r="C104" s="168">
        <f t="shared" ref="C104:D104" si="12">C96-C103</f>
        <v>0</v>
      </c>
      <c r="D104" s="168">
        <f t="shared" si="12"/>
        <v>0</v>
      </c>
      <c r="E104" s="192"/>
    </row>
    <row r="105" spans="1:5" ht="16.5" customHeight="1">
      <c r="A105" s="196" t="s">
        <v>606</v>
      </c>
      <c r="B105" s="169">
        <f>IF(B104&lt;0,"",B104)</f>
        <v>0</v>
      </c>
      <c r="C105" s="169">
        <f>IF(C104&lt;0,"",C104)</f>
        <v>0</v>
      </c>
      <c r="D105" s="169">
        <f>IF(D104&lt;0,"",D104)</f>
        <v>0</v>
      </c>
      <c r="E105" s="193"/>
    </row>
    <row r="106" spans="1:5" ht="16.5" customHeight="1">
      <c r="A106" s="196" t="s">
        <v>607</v>
      </c>
      <c r="B106" s="169" t="str">
        <f>IF(B104&lt;0,-B104,"")</f>
        <v/>
      </c>
      <c r="C106" s="169" t="str">
        <f>IF(C104&lt;0,-C104,"")</f>
        <v/>
      </c>
      <c r="D106" s="169" t="str">
        <f>IF(D104&lt;0,-D104,"")</f>
        <v/>
      </c>
      <c r="E106" s="193"/>
    </row>
    <row r="107" spans="1:5" s="164" customFormat="1" ht="16.5" customHeight="1">
      <c r="A107" s="190" t="s">
        <v>608</v>
      </c>
      <c r="B107" s="197">
        <v>0</v>
      </c>
      <c r="C107" s="197">
        <v>0</v>
      </c>
      <c r="D107" s="197">
        <v>0</v>
      </c>
      <c r="E107" s="192"/>
    </row>
    <row r="108" spans="1:5" s="164" customFormat="1" ht="16.5" customHeight="1">
      <c r="A108" s="190" t="s">
        <v>609</v>
      </c>
      <c r="B108" s="197">
        <v>0</v>
      </c>
      <c r="C108" s="197">
        <v>0</v>
      </c>
      <c r="D108" s="197">
        <v>0</v>
      </c>
      <c r="E108" s="192"/>
    </row>
    <row r="109" spans="1:5" s="164" customFormat="1" ht="16.5" customHeight="1">
      <c r="A109" s="190" t="s">
        <v>610</v>
      </c>
      <c r="B109" s="168">
        <f>B107-B108</f>
        <v>0</v>
      </c>
      <c r="C109" s="168">
        <f t="shared" ref="C109:D109" si="13">C107-C108</f>
        <v>0</v>
      </c>
      <c r="D109" s="168">
        <f t="shared" si="13"/>
        <v>0</v>
      </c>
      <c r="E109" s="192"/>
    </row>
    <row r="110" spans="1:5" ht="16.5" customHeight="1">
      <c r="A110" s="196" t="s">
        <v>606</v>
      </c>
      <c r="B110" s="169">
        <f>IF(B109&lt;0,"",B109)</f>
        <v>0</v>
      </c>
      <c r="C110" s="169">
        <f>IF(C109&lt;0,"",C109)</f>
        <v>0</v>
      </c>
      <c r="D110" s="169">
        <f>IF(D109&lt;0,"",D109)</f>
        <v>0</v>
      </c>
      <c r="E110" s="193"/>
    </row>
    <row r="111" spans="1:5" ht="16.5" customHeight="1">
      <c r="A111" s="196" t="s">
        <v>607</v>
      </c>
      <c r="B111" s="169" t="str">
        <f>IF(B109&lt;0,-B109,"")</f>
        <v/>
      </c>
      <c r="C111" s="169" t="str">
        <f>IF(C109&lt;0,-C109,"")</f>
        <v/>
      </c>
      <c r="D111" s="169" t="str">
        <f>IF(D109&lt;0,-D109,"")</f>
        <v/>
      </c>
      <c r="E111" s="193"/>
    </row>
    <row r="112" spans="1:5" s="164" customFormat="1" ht="16.5" customHeight="1">
      <c r="A112" s="190" t="s">
        <v>611</v>
      </c>
      <c r="B112" s="168">
        <f>B104+B109</f>
        <v>0</v>
      </c>
      <c r="C112" s="168">
        <f>C104+C109</f>
        <v>0</v>
      </c>
      <c r="D112" s="168">
        <f>D104+D109</f>
        <v>0</v>
      </c>
      <c r="E112" s="192"/>
    </row>
    <row r="113" spans="1:5" ht="16.5" customHeight="1">
      <c r="A113" s="196" t="s">
        <v>606</v>
      </c>
      <c r="B113" s="169">
        <f>IF(B112&lt;0,"",B112)</f>
        <v>0</v>
      </c>
      <c r="C113" s="169">
        <f>IF(C112&lt;0,"",C112)</f>
        <v>0</v>
      </c>
      <c r="D113" s="169">
        <f>IF(D112&lt;0,"",D112)</f>
        <v>0</v>
      </c>
      <c r="E113" s="193"/>
    </row>
    <row r="114" spans="1:5" ht="16.5" customHeight="1">
      <c r="A114" s="196" t="s">
        <v>607</v>
      </c>
      <c r="B114" s="169" t="str">
        <f>IF(B112&lt;0,-B112,"")</f>
        <v/>
      </c>
      <c r="C114" s="169" t="str">
        <f>IF(C112&lt;0,-C112,"")</f>
        <v/>
      </c>
      <c r="D114" s="169" t="str">
        <f>IF(D112&lt;0,-D112,"")</f>
        <v/>
      </c>
      <c r="E114" s="193"/>
    </row>
    <row r="115" spans="1:5" s="192" customFormat="1" ht="16.5" customHeight="1">
      <c r="A115" s="190" t="s">
        <v>612</v>
      </c>
      <c r="B115" s="197">
        <v>0</v>
      </c>
      <c r="C115" s="197">
        <v>0</v>
      </c>
      <c r="D115" s="197">
        <v>0</v>
      </c>
    </row>
    <row r="116" spans="1:5" s="192" customFormat="1" ht="16.5" customHeight="1">
      <c r="A116" s="190" t="s">
        <v>613</v>
      </c>
      <c r="B116" s="197">
        <v>0</v>
      </c>
      <c r="C116" s="197">
        <v>0</v>
      </c>
      <c r="D116" s="197">
        <v>0</v>
      </c>
    </row>
    <row r="117" spans="1:5" s="192" customFormat="1" ht="16.5" customHeight="1">
      <c r="A117" s="190" t="s">
        <v>614</v>
      </c>
      <c r="B117" s="168">
        <f>B115-B116</f>
        <v>0</v>
      </c>
      <c r="C117" s="168">
        <f>C115-C116</f>
        <v>0</v>
      </c>
      <c r="D117" s="168">
        <f>D115-D116</f>
        <v>0</v>
      </c>
    </row>
    <row r="118" spans="1:5" s="193" customFormat="1" ht="16.5" customHeight="1">
      <c r="A118" s="196" t="s">
        <v>606</v>
      </c>
      <c r="B118" s="169">
        <f>IF(B117&lt;0,"",B117)</f>
        <v>0</v>
      </c>
      <c r="C118" s="169">
        <f>IF(C117&lt;0,"",C117)</f>
        <v>0</v>
      </c>
      <c r="D118" s="169">
        <f>IF(D117&lt;0,"",D117)</f>
        <v>0</v>
      </c>
    </row>
    <row r="119" spans="1:5" s="193" customFormat="1" ht="16.5" customHeight="1">
      <c r="A119" s="196" t="s">
        <v>607</v>
      </c>
      <c r="B119" s="169" t="str">
        <f>IF(B117&lt;0,-B117,"")</f>
        <v/>
      </c>
      <c r="C119" s="169" t="str">
        <f>IF(C117&lt;0,-C117,"")</f>
        <v/>
      </c>
      <c r="D119" s="169" t="str">
        <f>IF(D117&lt;0,-D117,"")</f>
        <v/>
      </c>
    </row>
    <row r="120" spans="1:5" s="192" customFormat="1" ht="16.5" customHeight="1">
      <c r="A120" s="190" t="s">
        <v>615</v>
      </c>
      <c r="B120" s="168">
        <f>B96+B107+B115</f>
        <v>0</v>
      </c>
      <c r="C120" s="168">
        <f t="shared" ref="C120:D120" si="14">C96+C107+C115</f>
        <v>0</v>
      </c>
      <c r="D120" s="168">
        <f t="shared" si="14"/>
        <v>0</v>
      </c>
    </row>
    <row r="121" spans="1:5" s="192" customFormat="1" ht="16.5" customHeight="1">
      <c r="A121" s="190" t="s">
        <v>616</v>
      </c>
      <c r="B121" s="168">
        <f>B103+B108+B116</f>
        <v>0</v>
      </c>
      <c r="C121" s="168">
        <f>C103+C108+C116</f>
        <v>0</v>
      </c>
      <c r="D121" s="168">
        <f>D103+D108+D116</f>
        <v>0</v>
      </c>
    </row>
    <row r="122" spans="1:5" s="192" customFormat="1" ht="16.5" customHeight="1">
      <c r="A122" s="190" t="s">
        <v>617</v>
      </c>
      <c r="B122" s="168">
        <f>B120-B121</f>
        <v>0</v>
      </c>
      <c r="C122" s="168">
        <f t="shared" ref="C122:D122" si="15">C120-C121</f>
        <v>0</v>
      </c>
      <c r="D122" s="168">
        <f t="shared" si="15"/>
        <v>0</v>
      </c>
    </row>
    <row r="123" spans="1:5" ht="16.5" customHeight="1">
      <c r="A123" s="196" t="s">
        <v>606</v>
      </c>
      <c r="B123" s="169">
        <f>IF(B122&lt;0,"",B122)</f>
        <v>0</v>
      </c>
      <c r="C123" s="169">
        <f>IF(C122&lt;0,"",C122)</f>
        <v>0</v>
      </c>
      <c r="D123" s="169">
        <f>IF(D122&lt;0,"",D122)</f>
        <v>0</v>
      </c>
      <c r="E123" s="193"/>
    </row>
    <row r="124" spans="1:5" ht="16.5" customHeight="1">
      <c r="A124" s="196" t="s">
        <v>607</v>
      </c>
      <c r="B124" s="169" t="str">
        <f>IF(B122&lt;0,-B122,"")</f>
        <v/>
      </c>
      <c r="C124" s="169" t="str">
        <f>IF(C122&lt;0,-C122,"")</f>
        <v/>
      </c>
      <c r="D124" s="169" t="str">
        <f>IF(D122&lt;0,-D122,"")</f>
        <v/>
      </c>
      <c r="E124" s="193"/>
    </row>
    <row r="127" spans="1:5" s="200" customFormat="1">
      <c r="A127" s="198" t="s">
        <v>465</v>
      </c>
      <c r="B127" s="198"/>
      <c r="C127" s="198"/>
      <c r="D127" s="198"/>
      <c r="E127" s="199"/>
    </row>
    <row r="128" spans="1:5" s="200" customFormat="1">
      <c r="A128" s="201"/>
      <c r="B128" s="201"/>
      <c r="C128" s="201"/>
      <c r="D128" s="201"/>
      <c r="E128" s="201"/>
    </row>
    <row r="129" spans="1:5" s="200" customFormat="1">
      <c r="A129" s="437" t="s">
        <v>466</v>
      </c>
      <c r="B129" s="437"/>
      <c r="C129" s="437"/>
      <c r="D129" s="437"/>
      <c r="E129" s="437"/>
    </row>
    <row r="130" spans="1:5" s="200" customFormat="1" ht="39.75" customHeight="1">
      <c r="A130" s="437" t="s">
        <v>618</v>
      </c>
      <c r="B130" s="437"/>
      <c r="C130" s="437"/>
      <c r="D130" s="437"/>
      <c r="E130" s="202"/>
    </row>
    <row r="131" spans="1:5">
      <c r="A131" s="201"/>
      <c r="B131" s="201"/>
      <c r="C131" s="201"/>
      <c r="D131" s="201"/>
      <c r="E131" s="201"/>
    </row>
    <row r="132" spans="1:5" s="200" customFormat="1" ht="28.5" customHeight="1">
      <c r="A132" s="438" t="s">
        <v>619</v>
      </c>
      <c r="B132" s="438"/>
      <c r="C132" s="438"/>
      <c r="D132" s="438"/>
    </row>
    <row r="133" spans="1:5" s="200" customFormat="1" ht="32.25" customHeight="1">
      <c r="A133" s="439" t="s">
        <v>620</v>
      </c>
      <c r="B133" s="439"/>
      <c r="C133" s="439"/>
      <c r="D133" s="439"/>
    </row>
    <row r="134" spans="1:5" s="200" customFormat="1" ht="30.75" customHeight="1">
      <c r="A134" s="439" t="s">
        <v>621</v>
      </c>
      <c r="B134" s="439"/>
      <c r="C134" s="439"/>
      <c r="D134" s="439"/>
    </row>
    <row r="135" spans="1:5" s="200" customFormat="1" ht="30" customHeight="1">
      <c r="A135" s="439" t="s">
        <v>622</v>
      </c>
      <c r="B135" s="439"/>
      <c r="C135" s="439"/>
      <c r="D135" s="439"/>
    </row>
    <row r="136" spans="1:5" s="200" customFormat="1">
      <c r="A136" s="203" t="s">
        <v>486</v>
      </c>
      <c r="B136" s="204"/>
      <c r="C136" s="204"/>
      <c r="D136" s="204"/>
    </row>
    <row r="137" spans="1:5" s="200" customFormat="1">
      <c r="A137" s="203" t="s">
        <v>487</v>
      </c>
      <c r="B137" s="204"/>
      <c r="C137" s="204"/>
      <c r="D137" s="204"/>
    </row>
    <row r="138" spans="1:5" s="200" customFormat="1" ht="20.25" customHeight="1">
      <c r="A138" s="440" t="s">
        <v>623</v>
      </c>
      <c r="B138" s="440"/>
      <c r="C138" s="440"/>
      <c r="D138" s="440"/>
    </row>
    <row r="139" spans="1:5" s="200" customFormat="1" ht="22.5" customHeight="1">
      <c r="A139" s="440" t="s">
        <v>624</v>
      </c>
      <c r="B139" s="440"/>
      <c r="C139" s="440"/>
      <c r="D139" s="440"/>
    </row>
    <row r="140" spans="1:5" s="200" customFormat="1">
      <c r="A140" s="203" t="s">
        <v>490</v>
      </c>
      <c r="B140" s="204"/>
      <c r="C140" s="204"/>
      <c r="D140" s="204"/>
    </row>
    <row r="141" spans="1:5" s="200" customFormat="1">
      <c r="A141" s="203" t="s">
        <v>491</v>
      </c>
      <c r="B141" s="204"/>
      <c r="C141" s="204"/>
      <c r="D141" s="204"/>
    </row>
    <row r="142" spans="1:5" s="200" customFormat="1" ht="32.25" customHeight="1">
      <c r="A142" s="427" t="s">
        <v>492</v>
      </c>
      <c r="B142" s="427"/>
      <c r="C142" s="427"/>
      <c r="D142" s="427"/>
    </row>
    <row r="143" spans="1:5" s="200" customFormat="1" ht="27.75" customHeight="1">
      <c r="A143" s="427" t="s">
        <v>625</v>
      </c>
      <c r="B143" s="427"/>
      <c r="C143" s="427"/>
      <c r="D143" s="427"/>
    </row>
    <row r="144" spans="1:5" s="200" customFormat="1">
      <c r="A144" s="203"/>
      <c r="B144" s="204"/>
      <c r="C144" s="204"/>
      <c r="D144" s="204"/>
    </row>
    <row r="145" spans="1:4" s="200" customFormat="1" ht="21.75" customHeight="1" thickBot="1">
      <c r="A145" s="427" t="s">
        <v>494</v>
      </c>
      <c r="B145" s="427"/>
      <c r="C145" s="427"/>
      <c r="D145" s="427"/>
    </row>
    <row r="146" spans="1:4" s="200" customFormat="1" ht="13.5" thickBot="1">
      <c r="A146" s="205"/>
      <c r="B146" s="205" t="s">
        <v>334</v>
      </c>
      <c r="C146" s="206" t="s">
        <v>333</v>
      </c>
      <c r="D146" s="207"/>
    </row>
    <row r="147" spans="1:4" s="200" customFormat="1" ht="13.5" thickBot="1">
      <c r="A147" s="208" t="s">
        <v>495</v>
      </c>
      <c r="B147" s="209">
        <f>C68</f>
        <v>0</v>
      </c>
      <c r="C147" s="209">
        <f>D68</f>
        <v>0</v>
      </c>
      <c r="D147" s="210">
        <v>1</v>
      </c>
    </row>
    <row r="148" spans="1:4" s="200" customFormat="1" ht="13.5" thickBot="1">
      <c r="A148" s="208" t="s">
        <v>496</v>
      </c>
      <c r="B148" s="209">
        <f>C50</f>
        <v>0</v>
      </c>
      <c r="C148" s="209">
        <f>D50</f>
        <v>0</v>
      </c>
      <c r="D148" s="210">
        <v>2</v>
      </c>
    </row>
    <row r="149" spans="1:4" s="200" customFormat="1" ht="13.5" thickBot="1">
      <c r="A149" s="208" t="s">
        <v>497</v>
      </c>
      <c r="B149" s="209">
        <f>B147+B148</f>
        <v>0</v>
      </c>
      <c r="C149" s="209">
        <f>C147+C148</f>
        <v>0</v>
      </c>
      <c r="D149" s="210">
        <v>3</v>
      </c>
    </row>
    <row r="150" spans="1:4" s="200" customFormat="1" ht="13.5" thickBot="1">
      <c r="A150" s="208" t="s">
        <v>498</v>
      </c>
      <c r="B150" s="209">
        <f>C77</f>
        <v>0</v>
      </c>
      <c r="C150" s="209">
        <f>D77</f>
        <v>0</v>
      </c>
      <c r="D150" s="210">
        <v>4</v>
      </c>
    </row>
    <row r="151" spans="1:4" s="200" customFormat="1">
      <c r="A151" s="211" t="s">
        <v>499</v>
      </c>
      <c r="B151" s="428" t="e">
        <f>B149/B150</f>
        <v>#DIV/0!</v>
      </c>
      <c r="C151" s="428" t="e">
        <f>C149/C150</f>
        <v>#DIV/0!</v>
      </c>
      <c r="D151" s="430" t="s">
        <v>500</v>
      </c>
    </row>
    <row r="152" spans="1:4" s="200" customFormat="1" ht="15" thickBot="1">
      <c r="A152" s="208" t="s">
        <v>626</v>
      </c>
      <c r="B152" s="429"/>
      <c r="C152" s="429"/>
      <c r="D152" s="431"/>
    </row>
    <row r="153" spans="1:4" s="200" customFormat="1" ht="13.5" thickBot="1">
      <c r="A153" s="212" t="s">
        <v>502</v>
      </c>
      <c r="B153" s="149" t="s">
        <v>504</v>
      </c>
      <c r="C153" s="150" t="s">
        <v>513</v>
      </c>
      <c r="D153" s="432"/>
    </row>
    <row r="154" spans="1:4" s="200" customFormat="1" ht="15" thickBot="1">
      <c r="A154" s="208" t="s">
        <v>627</v>
      </c>
      <c r="B154" s="213">
        <f>C122</f>
        <v>0</v>
      </c>
      <c r="C154" s="213">
        <f>D122</f>
        <v>0</v>
      </c>
      <c r="D154" s="210">
        <v>5</v>
      </c>
    </row>
    <row r="155" spans="1:4" s="200" customFormat="1" ht="13.5" thickBot="1">
      <c r="A155" s="208" t="s">
        <v>506</v>
      </c>
      <c r="B155" s="214">
        <v>0</v>
      </c>
      <c r="C155" s="214">
        <v>0</v>
      </c>
      <c r="D155" s="210">
        <v>6</v>
      </c>
    </row>
    <row r="156" spans="1:4" s="200" customFormat="1" ht="13.5" thickBot="1">
      <c r="A156" s="208" t="s">
        <v>507</v>
      </c>
      <c r="B156" s="214">
        <v>0</v>
      </c>
      <c r="C156" s="214">
        <v>0</v>
      </c>
      <c r="D156" s="210">
        <v>7</v>
      </c>
    </row>
    <row r="157" spans="1:4" s="200" customFormat="1" ht="13.5" thickBot="1">
      <c r="A157" s="208" t="s">
        <v>508</v>
      </c>
      <c r="B157" s="214">
        <v>0</v>
      </c>
      <c r="C157" s="214">
        <v>0</v>
      </c>
      <c r="D157" s="210">
        <v>8</v>
      </c>
    </row>
    <row r="158" spans="1:4" s="200" customFormat="1" ht="36.75" customHeight="1" thickBot="1">
      <c r="A158" s="215" t="s">
        <v>628</v>
      </c>
      <c r="B158" s="213">
        <f>B154+B155+B156+B157</f>
        <v>0</v>
      </c>
      <c r="C158" s="213">
        <f>C154+C155+C156+C157</f>
        <v>0</v>
      </c>
      <c r="D158" s="210">
        <v>9</v>
      </c>
    </row>
    <row r="159" spans="1:4" s="200" customFormat="1">
      <c r="A159" s="211" t="s">
        <v>510</v>
      </c>
      <c r="B159" s="428" t="e">
        <f>B158/B156</f>
        <v>#DIV/0!</v>
      </c>
      <c r="C159" s="428" t="e">
        <f>C158/C156</f>
        <v>#DIV/0!</v>
      </c>
      <c r="D159" s="430" t="s">
        <v>511</v>
      </c>
    </row>
    <row r="160" spans="1:4" s="200" customFormat="1" ht="15" thickBot="1">
      <c r="A160" s="208" t="s">
        <v>629</v>
      </c>
      <c r="B160" s="429"/>
      <c r="C160" s="429"/>
      <c r="D160" s="431"/>
    </row>
    <row r="161" spans="1:4" s="200" customFormat="1" ht="22.5" customHeight="1" thickBot="1">
      <c r="A161" s="208" t="s">
        <v>487</v>
      </c>
      <c r="B161" s="149" t="s">
        <v>504</v>
      </c>
      <c r="C161" s="150" t="s">
        <v>513</v>
      </c>
      <c r="D161" s="432"/>
    </row>
    <row r="162" spans="1:4" s="200" customFormat="1" ht="34.5" customHeight="1">
      <c r="A162" s="426" t="s">
        <v>514</v>
      </c>
      <c r="B162" s="426"/>
      <c r="C162" s="426"/>
      <c r="D162" s="426"/>
    </row>
  </sheetData>
  <sheetProtection algorithmName="SHA-512" hashValue="TRxUSvuhxha/5MzDrFHsd7ksw/F7dhadNi9MpmtGofVzQInEp0UFc7kKpIfoPRtUlklNhub+VHABxRyKWkFgng==" saltValue="0FHbKKHOvFfbsNWTlfmLGw==" spinCount="100000" sheet="1" objects="1" scenarios="1"/>
  <mergeCells count="34">
    <mergeCell ref="A1:D1"/>
    <mergeCell ref="A87:D87"/>
    <mergeCell ref="A3:D3"/>
    <mergeCell ref="A6:D6"/>
    <mergeCell ref="A8:D8"/>
    <mergeCell ref="A10:D10"/>
    <mergeCell ref="A11:D11"/>
    <mergeCell ref="A21:D21"/>
    <mergeCell ref="A45:D45"/>
    <mergeCell ref="A51:D51"/>
    <mergeCell ref="A71:D71"/>
    <mergeCell ref="A82:D82"/>
    <mergeCell ref="A84:D84"/>
    <mergeCell ref="A142:D142"/>
    <mergeCell ref="A89:D89"/>
    <mergeCell ref="A91:D91"/>
    <mergeCell ref="A97:D97"/>
    <mergeCell ref="A129:E129"/>
    <mergeCell ref="A130:D130"/>
    <mergeCell ref="A132:D132"/>
    <mergeCell ref="A133:D133"/>
    <mergeCell ref="A134:D134"/>
    <mergeCell ref="A135:D135"/>
    <mergeCell ref="A138:D138"/>
    <mergeCell ref="A139:D139"/>
    <mergeCell ref="A162:D162"/>
    <mergeCell ref="A143:D143"/>
    <mergeCell ref="A145:D145"/>
    <mergeCell ref="B151:B152"/>
    <mergeCell ref="C151:C152"/>
    <mergeCell ref="D151:D153"/>
    <mergeCell ref="B159:B160"/>
    <mergeCell ref="C159:C160"/>
    <mergeCell ref="D159:D161"/>
  </mergeCells>
  <conditionalFormatting sqref="B79:D79">
    <cfRule type="containsText" dxfId="1" priority="1" operator="containsText" text="nu">
      <formula>NOT(ISERROR(SEARCH("nu",B79)))</formula>
    </cfRule>
  </conditionalFormatting>
  <pageMargins left="0.7" right="0.7" top="0.75" bottom="0.75" header="0.3" footer="0.3"/>
  <pageSetup paperSize="9" scale="84"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6"/>
  <sheetViews>
    <sheetView topLeftCell="A37" workbookViewId="0">
      <selection activeCell="C132" sqref="C132 C130"/>
    </sheetView>
  </sheetViews>
  <sheetFormatPr defaultColWidth="9.140625" defaultRowHeight="12.75"/>
  <cols>
    <col min="1" max="1" width="41" style="261" customWidth="1"/>
    <col min="2" max="2" width="18.5703125" style="260" customWidth="1"/>
    <col min="3" max="3" width="20" style="260" customWidth="1"/>
    <col min="4" max="4" width="18.28515625" style="260" customWidth="1"/>
    <col min="5" max="5" width="13.85546875" style="193" customWidth="1"/>
    <col min="6" max="16384" width="9.140625" style="163"/>
  </cols>
  <sheetData>
    <row r="1" spans="1:5" s="158" customFormat="1" ht="83.25" customHeight="1">
      <c r="A1" s="424" t="s">
        <v>685</v>
      </c>
      <c r="B1" s="424"/>
      <c r="C1" s="424"/>
      <c r="D1" s="424"/>
      <c r="E1" s="188"/>
    </row>
    <row r="2" spans="1:5" s="158" customFormat="1">
      <c r="A2" s="424" t="s">
        <v>630</v>
      </c>
      <c r="B2" s="424"/>
      <c r="C2" s="424"/>
      <c r="D2" s="424"/>
      <c r="E2" s="188"/>
    </row>
    <row r="3" spans="1:5" s="158" customFormat="1">
      <c r="A3" s="456" t="s">
        <v>631</v>
      </c>
      <c r="B3" s="456"/>
      <c r="C3" s="456"/>
      <c r="D3" s="456"/>
      <c r="E3" s="188"/>
    </row>
    <row r="4" spans="1:5" s="158" customFormat="1">
      <c r="A4" s="218" t="s">
        <v>518</v>
      </c>
      <c r="B4" s="217"/>
      <c r="C4" s="217"/>
      <c r="D4" s="217"/>
      <c r="E4" s="188"/>
    </row>
    <row r="5" spans="1:5" s="158" customFormat="1" ht="23.25" customHeight="1">
      <c r="A5" s="433" t="s">
        <v>519</v>
      </c>
      <c r="B5" s="433"/>
      <c r="C5" s="433"/>
      <c r="D5" s="433"/>
      <c r="E5" s="188"/>
    </row>
    <row r="6" spans="1:5" s="223" customFormat="1">
      <c r="A6" s="219"/>
      <c r="B6" s="220"/>
      <c r="C6" s="220"/>
      <c r="D6" s="221"/>
      <c r="E6" s="222"/>
    </row>
    <row r="7" spans="1:5">
      <c r="A7" s="190"/>
      <c r="B7" s="224" t="s">
        <v>332</v>
      </c>
      <c r="C7" s="224" t="s">
        <v>333</v>
      </c>
      <c r="D7" s="224" t="s">
        <v>334</v>
      </c>
    </row>
    <row r="8" spans="1:5" s="164" customFormat="1">
      <c r="A8" s="443" t="s">
        <v>335</v>
      </c>
      <c r="B8" s="444"/>
      <c r="C8" s="444"/>
      <c r="D8" s="445"/>
      <c r="E8" s="192"/>
    </row>
    <row r="9" spans="1:5">
      <c r="A9" s="165" t="s">
        <v>336</v>
      </c>
      <c r="B9" s="166">
        <v>0</v>
      </c>
      <c r="C9" s="166">
        <v>0</v>
      </c>
      <c r="D9" s="166">
        <v>0</v>
      </c>
    </row>
    <row r="10" spans="1:5">
      <c r="A10" s="165" t="s">
        <v>337</v>
      </c>
      <c r="B10" s="166">
        <v>0</v>
      </c>
      <c r="C10" s="166">
        <v>0</v>
      </c>
      <c r="D10" s="166">
        <v>0</v>
      </c>
    </row>
    <row r="11" spans="1:5">
      <c r="A11" s="165" t="s">
        <v>346</v>
      </c>
      <c r="B11" s="166">
        <v>0</v>
      </c>
      <c r="C11" s="166">
        <v>0</v>
      </c>
      <c r="D11" s="166">
        <v>0</v>
      </c>
    </row>
    <row r="12" spans="1:5">
      <c r="A12" s="167" t="s">
        <v>347</v>
      </c>
      <c r="B12" s="225">
        <f>SUM(B9:B11)</f>
        <v>0</v>
      </c>
      <c r="C12" s="225">
        <f>SUM(C9:C11)</f>
        <v>0</v>
      </c>
      <c r="D12" s="225">
        <f>SUM(D9:D11)</f>
        <v>0</v>
      </c>
    </row>
    <row r="13" spans="1:5" s="164" customFormat="1">
      <c r="A13" s="446" t="s">
        <v>348</v>
      </c>
      <c r="B13" s="447"/>
      <c r="C13" s="447"/>
      <c r="D13" s="448"/>
      <c r="E13" s="192"/>
    </row>
    <row r="14" spans="1:5">
      <c r="A14" s="165" t="s">
        <v>349</v>
      </c>
      <c r="B14" s="166">
        <v>0</v>
      </c>
      <c r="C14" s="166">
        <v>0</v>
      </c>
      <c r="D14" s="166">
        <v>0</v>
      </c>
    </row>
    <row r="15" spans="1:5">
      <c r="A15" s="165" t="s">
        <v>355</v>
      </c>
      <c r="B15" s="166">
        <v>0</v>
      </c>
      <c r="C15" s="166">
        <v>0</v>
      </c>
      <c r="D15" s="166">
        <v>0</v>
      </c>
    </row>
    <row r="16" spans="1:5">
      <c r="A16" s="165" t="s">
        <v>356</v>
      </c>
      <c r="B16" s="166">
        <v>0</v>
      </c>
      <c r="C16" s="166">
        <v>0</v>
      </c>
      <c r="D16" s="166">
        <v>0</v>
      </c>
    </row>
    <row r="17" spans="1:10">
      <c r="A17" s="165" t="s">
        <v>357</v>
      </c>
      <c r="B17" s="166">
        <v>0</v>
      </c>
      <c r="C17" s="166">
        <v>0</v>
      </c>
      <c r="D17" s="166">
        <v>0</v>
      </c>
    </row>
    <row r="18" spans="1:10" s="164" customFormat="1">
      <c r="A18" s="167" t="s">
        <v>358</v>
      </c>
      <c r="B18" s="225">
        <f>SUM(B14:B17)</f>
        <v>0</v>
      </c>
      <c r="C18" s="225">
        <f>SUM(C14:C17)</f>
        <v>0</v>
      </c>
      <c r="D18" s="225">
        <f>SUM(D14:D17)</f>
        <v>0</v>
      </c>
      <c r="E18" s="192"/>
    </row>
    <row r="19" spans="1:10" s="164" customFormat="1">
      <c r="A19" s="167" t="s">
        <v>359</v>
      </c>
      <c r="B19" s="166">
        <v>0</v>
      </c>
      <c r="C19" s="166">
        <v>0</v>
      </c>
      <c r="D19" s="166">
        <v>0</v>
      </c>
      <c r="E19" s="192"/>
    </row>
    <row r="20" spans="1:10" s="171" customFormat="1" ht="25.5">
      <c r="A20" s="167" t="s">
        <v>632</v>
      </c>
      <c r="B20" s="166">
        <v>0</v>
      </c>
      <c r="C20" s="166">
        <v>0</v>
      </c>
      <c r="D20" s="166">
        <v>0</v>
      </c>
      <c r="E20" s="226"/>
    </row>
    <row r="21" spans="1:10" s="173" customFormat="1">
      <c r="A21" s="227" t="s">
        <v>633</v>
      </c>
      <c r="B21" s="166">
        <v>0</v>
      </c>
      <c r="C21" s="166">
        <v>0</v>
      </c>
      <c r="D21" s="166">
        <v>0</v>
      </c>
      <c r="E21" s="228"/>
    </row>
    <row r="22" spans="1:10" s="164" customFormat="1" ht="25.5">
      <c r="A22" s="167" t="s">
        <v>634</v>
      </c>
      <c r="B22" s="225">
        <f>B18+B19-B20-B28</f>
        <v>0</v>
      </c>
      <c r="C22" s="225">
        <f t="shared" ref="C22:D22" si="0">C18+C19-C20-C28</f>
        <v>0</v>
      </c>
      <c r="D22" s="225">
        <f t="shared" si="0"/>
        <v>0</v>
      </c>
      <c r="E22" s="192"/>
    </row>
    <row r="23" spans="1:10" s="164" customFormat="1">
      <c r="A23" s="167" t="s">
        <v>373</v>
      </c>
      <c r="B23" s="229">
        <f>B12+B22-B27</f>
        <v>0</v>
      </c>
      <c r="C23" s="229">
        <f>C12+C22-C27</f>
        <v>0</v>
      </c>
      <c r="D23" s="229">
        <f>D12+D22-D27</f>
        <v>0</v>
      </c>
    </row>
    <row r="24" spans="1:10" ht="25.5">
      <c r="A24" s="167" t="s">
        <v>635</v>
      </c>
      <c r="B24" s="230">
        <v>0</v>
      </c>
      <c r="C24" s="230">
        <v>0</v>
      </c>
      <c r="D24" s="230">
        <v>0</v>
      </c>
    </row>
    <row r="25" spans="1:10" s="164" customFormat="1">
      <c r="A25" s="167" t="s">
        <v>636</v>
      </c>
      <c r="B25" s="230">
        <v>0</v>
      </c>
      <c r="C25" s="230">
        <v>0</v>
      </c>
      <c r="D25" s="230">
        <v>0</v>
      </c>
      <c r="E25" s="192"/>
    </row>
    <row r="26" spans="1:10" s="164" customFormat="1">
      <c r="A26" s="231" t="s">
        <v>381</v>
      </c>
      <c r="B26" s="169">
        <f>B27+B28</f>
        <v>0</v>
      </c>
      <c r="C26" s="169">
        <f>C27+C28</f>
        <v>0</v>
      </c>
      <c r="D26" s="169">
        <f t="shared" ref="D26" si="1">D27+D28</f>
        <v>0</v>
      </c>
      <c r="E26" s="192"/>
    </row>
    <row r="27" spans="1:10">
      <c r="A27" s="165" t="s">
        <v>637</v>
      </c>
      <c r="B27" s="166">
        <v>0</v>
      </c>
      <c r="C27" s="166">
        <v>0</v>
      </c>
      <c r="D27" s="166">
        <v>0</v>
      </c>
    </row>
    <row r="28" spans="1:10">
      <c r="A28" s="165" t="s">
        <v>638</v>
      </c>
      <c r="B28" s="166">
        <v>0</v>
      </c>
      <c r="C28" s="166">
        <v>0</v>
      </c>
      <c r="D28" s="166">
        <v>0</v>
      </c>
    </row>
    <row r="29" spans="1:10" s="164" customFormat="1">
      <c r="A29" s="446" t="s">
        <v>390</v>
      </c>
      <c r="B29" s="447"/>
      <c r="C29" s="447"/>
      <c r="D29" s="448"/>
      <c r="E29" s="192"/>
    </row>
    <row r="30" spans="1:10">
      <c r="A30" s="165" t="s">
        <v>391</v>
      </c>
      <c r="B30" s="166">
        <v>0</v>
      </c>
      <c r="C30" s="166">
        <v>0</v>
      </c>
      <c r="D30" s="166">
        <v>0</v>
      </c>
    </row>
    <row r="31" spans="1:10">
      <c r="A31" s="165" t="s">
        <v>639</v>
      </c>
      <c r="B31" s="166">
        <v>0</v>
      </c>
      <c r="C31" s="166">
        <v>0</v>
      </c>
      <c r="D31" s="166">
        <v>0</v>
      </c>
      <c r="E31" s="222"/>
      <c r="F31" s="223"/>
      <c r="G31" s="223"/>
      <c r="H31" s="223"/>
      <c r="I31" s="223"/>
      <c r="J31" s="223"/>
    </row>
    <row r="32" spans="1:10">
      <c r="A32" s="165" t="s">
        <v>640</v>
      </c>
      <c r="B32" s="166">
        <v>0</v>
      </c>
      <c r="C32" s="166">
        <v>0</v>
      </c>
      <c r="D32" s="166">
        <v>0</v>
      </c>
    </row>
    <row r="33" spans="1:7">
      <c r="A33" s="165" t="s">
        <v>641</v>
      </c>
      <c r="B33" s="166">
        <v>0</v>
      </c>
      <c r="C33" s="166">
        <v>0</v>
      </c>
      <c r="D33" s="166">
        <v>0</v>
      </c>
    </row>
    <row r="34" spans="1:7">
      <c r="A34" s="165" t="s">
        <v>642</v>
      </c>
      <c r="B34" s="232">
        <f>B35-B36</f>
        <v>0</v>
      </c>
      <c r="C34" s="232">
        <f t="shared" ref="C34:D34" si="2">C35-C36</f>
        <v>0</v>
      </c>
      <c r="D34" s="232">
        <f t="shared" si="2"/>
        <v>0</v>
      </c>
    </row>
    <row r="35" spans="1:7" ht="25.5">
      <c r="A35" s="165" t="s">
        <v>643</v>
      </c>
      <c r="B35" s="166">
        <v>0</v>
      </c>
      <c r="C35" s="166">
        <v>0</v>
      </c>
      <c r="D35" s="166">
        <v>0</v>
      </c>
    </row>
    <row r="36" spans="1:7" ht="25.5">
      <c r="A36" s="165" t="s">
        <v>644</v>
      </c>
      <c r="B36" s="166">
        <v>0</v>
      </c>
      <c r="C36" s="166">
        <v>0</v>
      </c>
      <c r="D36" s="166">
        <v>0</v>
      </c>
    </row>
    <row r="37" spans="1:7">
      <c r="A37" s="165" t="s">
        <v>645</v>
      </c>
      <c r="B37" s="232">
        <f>B38-B39</f>
        <v>0</v>
      </c>
      <c r="C37" s="232">
        <f t="shared" ref="C37:D37" si="3">C38-C39</f>
        <v>0</v>
      </c>
      <c r="D37" s="232">
        <f t="shared" si="3"/>
        <v>0</v>
      </c>
    </row>
    <row r="38" spans="1:7" ht="25.5">
      <c r="A38" s="165" t="s">
        <v>646</v>
      </c>
      <c r="B38" s="166">
        <v>0</v>
      </c>
      <c r="C38" s="166">
        <v>0</v>
      </c>
      <c r="D38" s="166">
        <v>0</v>
      </c>
    </row>
    <row r="39" spans="1:7" ht="25.5">
      <c r="A39" s="165" t="s">
        <v>647</v>
      </c>
      <c r="B39" s="166">
        <v>0</v>
      </c>
      <c r="C39" s="166">
        <v>0</v>
      </c>
      <c r="D39" s="166">
        <v>0</v>
      </c>
    </row>
    <row r="40" spans="1:7">
      <c r="A40" s="165" t="s">
        <v>648</v>
      </c>
      <c r="B40" s="169">
        <f>SUM(B41:B42)</f>
        <v>0</v>
      </c>
      <c r="C40" s="169">
        <f>SUM(C41:C42)</f>
        <v>0</v>
      </c>
      <c r="D40" s="169">
        <f t="shared" ref="D40" si="4">SUM(D41:D42)</f>
        <v>0</v>
      </c>
    </row>
    <row r="41" spans="1:7" ht="25.5">
      <c r="A41" s="165" t="s">
        <v>649</v>
      </c>
      <c r="B41" s="166">
        <v>0</v>
      </c>
      <c r="C41" s="166">
        <v>0</v>
      </c>
      <c r="D41" s="166">
        <v>0</v>
      </c>
    </row>
    <row r="42" spans="1:7" ht="25.5">
      <c r="A42" s="165" t="s">
        <v>650</v>
      </c>
      <c r="B42" s="166">
        <v>0</v>
      </c>
      <c r="C42" s="166">
        <v>0</v>
      </c>
      <c r="D42" s="166">
        <v>0</v>
      </c>
    </row>
    <row r="43" spans="1:7">
      <c r="A43" s="167" t="s">
        <v>408</v>
      </c>
      <c r="B43" s="225">
        <f>B30+B32+B33+B34+B37-B40</f>
        <v>0</v>
      </c>
      <c r="C43" s="225">
        <f>C30+C32+C33+C34+C37-C40</f>
        <v>0</v>
      </c>
      <c r="D43" s="225">
        <f t="shared" ref="D43" si="5">D30+D32+D33+D34+D37-D40</f>
        <v>0</v>
      </c>
    </row>
    <row r="44" spans="1:7" s="173" customFormat="1" ht="25.5">
      <c r="A44" s="233" t="s">
        <v>651</v>
      </c>
      <c r="B44" s="166">
        <v>0</v>
      </c>
      <c r="C44" s="166">
        <v>0</v>
      </c>
      <c r="D44" s="166">
        <v>0</v>
      </c>
      <c r="E44" s="228"/>
      <c r="G44" s="234"/>
    </row>
    <row r="45" spans="1:7" s="173" customFormat="1" ht="25.5">
      <c r="A45" s="235" t="s">
        <v>652</v>
      </c>
      <c r="B45" s="166">
        <v>0</v>
      </c>
      <c r="C45" s="166">
        <v>0</v>
      </c>
      <c r="D45" s="166">
        <v>0</v>
      </c>
      <c r="E45" s="228"/>
      <c r="G45" s="236"/>
    </row>
    <row r="46" spans="1:7" s="173" customFormat="1" ht="25.5">
      <c r="A46" s="235" t="s">
        <v>653</v>
      </c>
      <c r="B46" s="166">
        <v>0</v>
      </c>
      <c r="C46" s="166">
        <v>0</v>
      </c>
      <c r="D46" s="166">
        <v>0</v>
      </c>
      <c r="E46" s="228"/>
      <c r="G46" s="236"/>
    </row>
    <row r="47" spans="1:7" s="173" customFormat="1" ht="25.5">
      <c r="A47" s="235" t="s">
        <v>654</v>
      </c>
      <c r="B47" s="166">
        <v>0</v>
      </c>
      <c r="C47" s="166">
        <v>0</v>
      </c>
      <c r="D47" s="166">
        <v>0</v>
      </c>
      <c r="E47" s="228"/>
      <c r="G47" s="236"/>
    </row>
    <row r="48" spans="1:7" ht="14.25">
      <c r="A48" s="167" t="s">
        <v>411</v>
      </c>
      <c r="B48" s="225">
        <f>B43+SUM(B44:B47)</f>
        <v>0</v>
      </c>
      <c r="C48" s="225">
        <f>C43+SUM(C44:C47)</f>
        <v>0</v>
      </c>
      <c r="D48" s="225">
        <f>D43+SUM(D44:D47)</f>
        <v>0</v>
      </c>
      <c r="G48" s="236"/>
    </row>
    <row r="49" spans="1:7" s="164" customFormat="1" ht="14.25">
      <c r="A49" s="167" t="s">
        <v>412</v>
      </c>
      <c r="B49" s="225">
        <f>B12+B18+B19</f>
        <v>0</v>
      </c>
      <c r="C49" s="225">
        <f>C12+C18+C19</f>
        <v>0</v>
      </c>
      <c r="D49" s="225">
        <f>D12+D18+D19</f>
        <v>0</v>
      </c>
      <c r="E49" s="192"/>
      <c r="G49" s="236"/>
    </row>
    <row r="50" spans="1:7" s="164" customFormat="1" ht="14.25">
      <c r="A50" s="167" t="s">
        <v>413</v>
      </c>
      <c r="B50" s="225">
        <f>B48+B20+B24+B25+B26</f>
        <v>0</v>
      </c>
      <c r="C50" s="225">
        <f>C48+C20+C24+C25+C26</f>
        <v>0</v>
      </c>
      <c r="D50" s="225">
        <f>D48+D20+D24+D25+D26</f>
        <v>0</v>
      </c>
      <c r="E50" s="192"/>
      <c r="G50" s="236"/>
    </row>
    <row r="51" spans="1:7" s="240" customFormat="1">
      <c r="A51" s="237" t="s">
        <v>588</v>
      </c>
      <c r="B51" s="238" t="str">
        <f>IF(B49-B50=0,"da","nu")</f>
        <v>da</v>
      </c>
      <c r="C51" s="238" t="str">
        <f>IF(C49-C50=0,"da","nu")</f>
        <v>da</v>
      </c>
      <c r="D51" s="238" t="str">
        <f>IF(D49-D50=0,"da","nu")</f>
        <v>da</v>
      </c>
      <c r="E51" s="239"/>
    </row>
    <row r="54" spans="1:7">
      <c r="A54" s="156" t="s">
        <v>655</v>
      </c>
      <c r="B54" s="241"/>
      <c r="C54" s="241"/>
      <c r="D54" s="241"/>
    </row>
    <row r="55" spans="1:7">
      <c r="A55" s="156"/>
      <c r="B55" s="241"/>
      <c r="C55" s="241"/>
      <c r="D55" s="241"/>
    </row>
    <row r="56" spans="1:7">
      <c r="A56" s="424" t="s">
        <v>630</v>
      </c>
      <c r="B56" s="424"/>
      <c r="C56" s="424"/>
      <c r="D56" s="424"/>
    </row>
    <row r="57" spans="1:7">
      <c r="A57" s="156"/>
      <c r="B57" s="241"/>
      <c r="C57" s="241"/>
      <c r="D57" s="241"/>
    </row>
    <row r="58" spans="1:7">
      <c r="A58" s="158"/>
      <c r="B58" s="241"/>
      <c r="C58" s="241"/>
      <c r="D58" s="241"/>
    </row>
    <row r="59" spans="1:7">
      <c r="A59" s="456" t="s">
        <v>631</v>
      </c>
      <c r="B59" s="456"/>
      <c r="C59" s="456"/>
      <c r="D59" s="456"/>
    </row>
    <row r="60" spans="1:7">
      <c r="A60" s="158" t="s">
        <v>656</v>
      </c>
      <c r="B60" s="241"/>
      <c r="C60" s="241"/>
      <c r="D60" s="241"/>
    </row>
    <row r="61" spans="1:7">
      <c r="A61" s="242" t="s">
        <v>657</v>
      </c>
      <c r="B61" s="241"/>
      <c r="C61" s="241"/>
      <c r="D61" s="241"/>
    </row>
    <row r="62" spans="1:7">
      <c r="A62" s="243"/>
      <c r="B62" s="241"/>
      <c r="C62" s="241"/>
      <c r="D62" s="217" t="s">
        <v>658</v>
      </c>
    </row>
    <row r="63" spans="1:7">
      <c r="A63" s="244"/>
      <c r="B63" s="245" t="str">
        <f>B7</f>
        <v>N-2</v>
      </c>
      <c r="C63" s="245" t="str">
        <f t="shared" ref="C63:D63" si="6">C7</f>
        <v>N-1</v>
      </c>
      <c r="D63" s="245" t="str">
        <f t="shared" si="6"/>
        <v>N</v>
      </c>
    </row>
    <row r="64" spans="1:7">
      <c r="A64" s="246" t="s">
        <v>659</v>
      </c>
      <c r="B64" s="166">
        <v>0</v>
      </c>
      <c r="C64" s="166">
        <v>0</v>
      </c>
      <c r="D64" s="166">
        <v>0</v>
      </c>
    </row>
    <row r="65" spans="1:4" ht="38.25">
      <c r="A65" s="235" t="s">
        <v>660</v>
      </c>
      <c r="B65" s="166">
        <v>0</v>
      </c>
      <c r="C65" s="166">
        <v>0</v>
      </c>
      <c r="D65" s="166">
        <v>0</v>
      </c>
    </row>
    <row r="66" spans="1:4">
      <c r="A66" s="246" t="s">
        <v>661</v>
      </c>
      <c r="B66" s="166">
        <v>0</v>
      </c>
      <c r="C66" s="166">
        <v>0</v>
      </c>
      <c r="D66" s="166">
        <v>0</v>
      </c>
    </row>
    <row r="67" spans="1:4">
      <c r="A67" s="244" t="s">
        <v>662</v>
      </c>
      <c r="B67" s="168">
        <f>B64-B66</f>
        <v>0</v>
      </c>
      <c r="C67" s="168">
        <f>C64-C66</f>
        <v>0</v>
      </c>
      <c r="D67" s="168">
        <f>D64-D66</f>
        <v>0</v>
      </c>
    </row>
    <row r="68" spans="1:4">
      <c r="A68" s="244" t="s">
        <v>663</v>
      </c>
      <c r="B68" s="168">
        <f>IF(B67&lt;0,"",B67)</f>
        <v>0</v>
      </c>
      <c r="C68" s="168">
        <f>IF(C67&lt;0,"",C67)</f>
        <v>0</v>
      </c>
      <c r="D68" s="168">
        <f>IF(D67&lt;0,"",D67)</f>
        <v>0</v>
      </c>
    </row>
    <row r="69" spans="1:4">
      <c r="A69" s="244" t="s">
        <v>664</v>
      </c>
      <c r="B69" s="168" t="str">
        <f>IF(B67&lt;0,-B67,"")</f>
        <v/>
      </c>
      <c r="C69" s="168" t="str">
        <f>IF(C67&lt;0,-C67,"")</f>
        <v/>
      </c>
      <c r="D69" s="168" t="str">
        <f>IF(D67&lt;0,-D67,"")</f>
        <v/>
      </c>
    </row>
    <row r="70" spans="1:4">
      <c r="A70" s="246" t="s">
        <v>665</v>
      </c>
      <c r="B70" s="166">
        <v>0</v>
      </c>
      <c r="C70" s="166">
        <v>0</v>
      </c>
      <c r="D70" s="166">
        <v>0</v>
      </c>
    </row>
    <row r="71" spans="1:4">
      <c r="A71" s="246" t="s">
        <v>666</v>
      </c>
      <c r="B71" s="166">
        <v>0</v>
      </c>
      <c r="C71" s="166">
        <v>0</v>
      </c>
      <c r="D71" s="166">
        <v>0</v>
      </c>
    </row>
    <row r="72" spans="1:4">
      <c r="A72" s="244" t="s">
        <v>667</v>
      </c>
      <c r="B72" s="168">
        <f>B70-B71</f>
        <v>0</v>
      </c>
      <c r="C72" s="168">
        <f>C70-C71</f>
        <v>0</v>
      </c>
      <c r="D72" s="168">
        <f>D70-D71</f>
        <v>0</v>
      </c>
    </row>
    <row r="73" spans="1:4">
      <c r="A73" s="244" t="s">
        <v>663</v>
      </c>
      <c r="B73" s="168">
        <f>IF(B72&lt;0,"",B72)</f>
        <v>0</v>
      </c>
      <c r="C73" s="168">
        <f>IF(C72&lt;0,"",C72)</f>
        <v>0</v>
      </c>
      <c r="D73" s="168">
        <f>IF(D72&lt;0,"",D72)</f>
        <v>0</v>
      </c>
    </row>
    <row r="74" spans="1:4">
      <c r="A74" s="244" t="s">
        <v>664</v>
      </c>
      <c r="B74" s="168" t="str">
        <f>IF(B72&lt;0,-B72,"")</f>
        <v/>
      </c>
      <c r="C74" s="168" t="str">
        <f>IF(C72&lt;0,-C72,"")</f>
        <v/>
      </c>
      <c r="D74" s="168" t="str">
        <f>IF(D72&lt;0,-D72,"")</f>
        <v/>
      </c>
    </row>
    <row r="75" spans="1:4">
      <c r="A75" s="246" t="s">
        <v>668</v>
      </c>
      <c r="B75" s="166">
        <v>0</v>
      </c>
      <c r="C75" s="166">
        <v>0</v>
      </c>
      <c r="D75" s="166">
        <v>0</v>
      </c>
    </row>
    <row r="76" spans="1:4">
      <c r="A76" s="246" t="s">
        <v>669</v>
      </c>
      <c r="B76" s="166">
        <v>0</v>
      </c>
      <c r="C76" s="166">
        <v>0</v>
      </c>
      <c r="D76" s="166">
        <v>0</v>
      </c>
    </row>
    <row r="77" spans="1:4">
      <c r="A77" s="244" t="s">
        <v>670</v>
      </c>
      <c r="B77" s="168">
        <f>B75-B76</f>
        <v>0</v>
      </c>
      <c r="C77" s="168">
        <f>C75-C76</f>
        <v>0</v>
      </c>
      <c r="D77" s="168">
        <f>D75-D76</f>
        <v>0</v>
      </c>
    </row>
    <row r="78" spans="1:4">
      <c r="A78" s="244" t="s">
        <v>671</v>
      </c>
      <c r="B78" s="168">
        <f>IF(B77&lt;0,"",B77)</f>
        <v>0</v>
      </c>
      <c r="C78" s="168">
        <f>IF(C77&lt;0,"",C77)</f>
        <v>0</v>
      </c>
      <c r="D78" s="168">
        <f>IF(D77&lt;0,"",D77)</f>
        <v>0</v>
      </c>
    </row>
    <row r="79" spans="1:4">
      <c r="A79" s="244" t="s">
        <v>672</v>
      </c>
      <c r="B79" s="168" t="str">
        <f>IF(B77&lt;0,-B77,"")</f>
        <v/>
      </c>
      <c r="C79" s="168" t="str">
        <f>IF(C77&lt;0,-C77,"")</f>
        <v/>
      </c>
      <c r="D79" s="168" t="str">
        <f>IF(D77&lt;0,-D77,"")</f>
        <v/>
      </c>
    </row>
    <row r="80" spans="1:4">
      <c r="A80" s="244" t="s">
        <v>673</v>
      </c>
      <c r="B80" s="168">
        <f>B64+B70+B75</f>
        <v>0</v>
      </c>
      <c r="C80" s="168">
        <f>C64+C70+C75</f>
        <v>0</v>
      </c>
      <c r="D80" s="168">
        <f>D64+D70+D75</f>
        <v>0</v>
      </c>
    </row>
    <row r="81" spans="1:5">
      <c r="A81" s="244" t="s">
        <v>674</v>
      </c>
      <c r="B81" s="168">
        <f>B66+B71+B76</f>
        <v>0</v>
      </c>
      <c r="C81" s="168">
        <f t="shared" ref="C81:D81" si="7">C66+C71+C76</f>
        <v>0</v>
      </c>
      <c r="D81" s="168">
        <f t="shared" si="7"/>
        <v>0</v>
      </c>
    </row>
    <row r="82" spans="1:5">
      <c r="A82" s="244" t="s">
        <v>675</v>
      </c>
      <c r="B82" s="168">
        <f>B80-B81</f>
        <v>0</v>
      </c>
      <c r="C82" s="168">
        <f>C80-C81</f>
        <v>0</v>
      </c>
      <c r="D82" s="168">
        <f>D80-D81</f>
        <v>0</v>
      </c>
    </row>
    <row r="83" spans="1:5">
      <c r="A83" s="244" t="s">
        <v>676</v>
      </c>
      <c r="B83" s="168">
        <f>IF(B82&lt;0,"",B82)</f>
        <v>0</v>
      </c>
      <c r="C83" s="168">
        <f>IF(C82&lt;0,"",C82)</f>
        <v>0</v>
      </c>
      <c r="D83" s="168">
        <f>IF(D82&lt;0,"",D82)</f>
        <v>0</v>
      </c>
    </row>
    <row r="84" spans="1:5">
      <c r="A84" s="244" t="s">
        <v>677</v>
      </c>
      <c r="B84" s="168" t="str">
        <f>IF(B82&lt;0,-B82,"")</f>
        <v/>
      </c>
      <c r="C84" s="168" t="str">
        <f>IF(C82&lt;0,-C82,"")</f>
        <v/>
      </c>
      <c r="D84" s="168" t="str">
        <f>IF(D82&lt;0,-D82,"")</f>
        <v/>
      </c>
    </row>
    <row r="86" spans="1:5">
      <c r="A86" s="198" t="s">
        <v>465</v>
      </c>
      <c r="B86" s="198"/>
      <c r="C86" s="198"/>
      <c r="D86" s="198"/>
      <c r="E86" s="199"/>
    </row>
    <row r="87" spans="1:5">
      <c r="A87" s="201"/>
      <c r="B87" s="201"/>
      <c r="C87" s="201"/>
      <c r="D87" s="201"/>
      <c r="E87" s="201"/>
    </row>
    <row r="88" spans="1:5">
      <c r="A88" s="437" t="s">
        <v>466</v>
      </c>
      <c r="B88" s="437"/>
      <c r="C88" s="437"/>
      <c r="D88" s="437"/>
      <c r="E88" s="437"/>
    </row>
    <row r="89" spans="1:5">
      <c r="A89" s="437" t="s">
        <v>678</v>
      </c>
      <c r="B89" s="437"/>
      <c r="C89" s="437"/>
      <c r="D89" s="437"/>
      <c r="E89" s="202"/>
    </row>
    <row r="90" spans="1:5">
      <c r="A90" s="247"/>
      <c r="B90" s="248"/>
      <c r="C90" s="248"/>
      <c r="D90" s="248"/>
      <c r="E90" s="200"/>
    </row>
    <row r="91" spans="1:5" ht="54.75" customHeight="1">
      <c r="A91" s="438" t="s">
        <v>679</v>
      </c>
      <c r="B91" s="438"/>
      <c r="C91" s="438"/>
      <c r="D91" s="438"/>
      <c r="E91" s="200"/>
    </row>
    <row r="92" spans="1:5">
      <c r="A92" s="455" t="s">
        <v>469</v>
      </c>
      <c r="B92" s="455"/>
      <c r="C92" s="455"/>
      <c r="D92" s="455"/>
      <c r="E92" s="200"/>
    </row>
    <row r="93" spans="1:5">
      <c r="A93" s="249" t="s">
        <v>470</v>
      </c>
      <c r="B93" s="249">
        <f>D34</f>
        <v>0</v>
      </c>
      <c r="C93" s="249"/>
      <c r="D93" s="249"/>
      <c r="E93" s="200"/>
    </row>
    <row r="94" spans="1:5">
      <c r="A94" s="249" t="s">
        <v>471</v>
      </c>
      <c r="B94" s="249">
        <f>D37</f>
        <v>0</v>
      </c>
      <c r="C94" s="249"/>
      <c r="D94" s="249"/>
      <c r="E94" s="200"/>
    </row>
    <row r="95" spans="1:5">
      <c r="A95" s="250" t="s">
        <v>472</v>
      </c>
      <c r="B95" s="251">
        <f>B93+B94</f>
        <v>0</v>
      </c>
      <c r="C95" s="250"/>
      <c r="D95" s="250"/>
      <c r="E95" s="200"/>
    </row>
    <row r="96" spans="1:5">
      <c r="A96" s="451" t="s">
        <v>473</v>
      </c>
      <c r="B96" s="451"/>
      <c r="C96" s="451"/>
      <c r="D96" s="451"/>
      <c r="E96" s="200"/>
    </row>
    <row r="97" spans="1:5">
      <c r="A97" s="452" t="s">
        <v>680</v>
      </c>
      <c r="B97" s="452"/>
      <c r="C97" s="452"/>
      <c r="D97" s="452"/>
      <c r="E97" s="200"/>
    </row>
    <row r="98" spans="1:5">
      <c r="A98" s="249" t="s">
        <v>475</v>
      </c>
      <c r="B98" s="249">
        <f>D31</f>
        <v>0</v>
      </c>
      <c r="C98" s="249"/>
      <c r="D98" s="249"/>
      <c r="E98" s="200"/>
    </row>
    <row r="99" spans="1:5" hidden="1">
      <c r="A99" s="249" t="s">
        <v>476</v>
      </c>
      <c r="B99" s="249"/>
      <c r="C99" s="249"/>
      <c r="D99" s="249"/>
      <c r="E99" s="200"/>
    </row>
    <row r="100" spans="1:5">
      <c r="A100" s="252" t="s">
        <v>477</v>
      </c>
      <c r="B100" s="249">
        <f>D32</f>
        <v>0</v>
      </c>
      <c r="C100" s="252"/>
      <c r="D100" s="252"/>
      <c r="E100" s="200"/>
    </row>
    <row r="101" spans="1:5">
      <c r="A101" s="252" t="s">
        <v>478</v>
      </c>
      <c r="B101" s="249">
        <f>D33</f>
        <v>0</v>
      </c>
      <c r="C101" s="252"/>
      <c r="D101" s="252"/>
      <c r="E101" s="200"/>
    </row>
    <row r="102" spans="1:5">
      <c r="A102" s="253" t="s">
        <v>479</v>
      </c>
      <c r="B102" s="251">
        <f>B95+SUM(B99:B101)</f>
        <v>0</v>
      </c>
      <c r="C102" s="253"/>
      <c r="D102" s="253"/>
      <c r="E102" s="200"/>
    </row>
    <row r="103" spans="1:5">
      <c r="A103" s="453" t="s">
        <v>480</v>
      </c>
      <c r="B103" s="453"/>
      <c r="C103" s="453"/>
      <c r="D103" s="453"/>
      <c r="E103" s="200"/>
    </row>
    <row r="104" spans="1:5">
      <c r="A104" s="254" t="s">
        <v>481</v>
      </c>
      <c r="B104" s="454" t="str">
        <f>CONCATENATE("Solicitantul ",IF(B95&gt;=0,"nu ",IF(B102&gt;=0,"nu ", IF(ABS(B102)&gt;B98/2,"","nu "))),"se încadrează în categoria întreprinderilor în dificultate")</f>
        <v>Solicitantul nu se încadrează în categoria întreprinderilor în dificultate</v>
      </c>
      <c r="C104" s="454"/>
      <c r="D104" s="454"/>
      <c r="E104" s="200"/>
    </row>
    <row r="105" spans="1:5">
      <c r="A105" s="255"/>
      <c r="B105" s="255"/>
      <c r="C105" s="255"/>
      <c r="D105" s="255"/>
      <c r="E105" s="200"/>
    </row>
    <row r="106" spans="1:5" ht="33" customHeight="1">
      <c r="A106" s="438" t="s">
        <v>482</v>
      </c>
      <c r="B106" s="438"/>
      <c r="C106" s="438"/>
      <c r="D106" s="438"/>
      <c r="E106" s="200"/>
    </row>
    <row r="107" spans="1:5" ht="33.75" customHeight="1">
      <c r="A107" s="439" t="s">
        <v>483</v>
      </c>
      <c r="B107" s="439"/>
      <c r="C107" s="439"/>
      <c r="D107" s="439"/>
      <c r="E107" s="200"/>
    </row>
    <row r="108" spans="1:5" s="200" customFormat="1" ht="30.75" customHeight="1">
      <c r="A108" s="439" t="s">
        <v>484</v>
      </c>
      <c r="B108" s="439"/>
      <c r="C108" s="439"/>
      <c r="D108" s="439"/>
    </row>
    <row r="109" spans="1:5" s="200" customFormat="1" ht="30" customHeight="1">
      <c r="A109" s="439" t="s">
        <v>622</v>
      </c>
      <c r="B109" s="439"/>
      <c r="C109" s="439"/>
      <c r="D109" s="439"/>
    </row>
    <row r="110" spans="1:5" s="200" customFormat="1">
      <c r="A110" s="203" t="s">
        <v>486</v>
      </c>
      <c r="B110" s="204"/>
      <c r="C110" s="204"/>
      <c r="D110" s="204"/>
    </row>
    <row r="111" spans="1:5" s="200" customFormat="1">
      <c r="A111" s="203" t="s">
        <v>487</v>
      </c>
      <c r="B111" s="204"/>
      <c r="C111" s="204"/>
      <c r="D111" s="204"/>
    </row>
    <row r="112" spans="1:5" s="200" customFormat="1" ht="20.25" customHeight="1">
      <c r="A112" s="440" t="s">
        <v>623</v>
      </c>
      <c r="B112" s="440"/>
      <c r="C112" s="440"/>
      <c r="D112" s="440"/>
    </row>
    <row r="113" spans="1:4" s="200" customFormat="1" ht="22.5" customHeight="1">
      <c r="A113" s="440" t="s">
        <v>624</v>
      </c>
      <c r="B113" s="440"/>
      <c r="C113" s="440"/>
      <c r="D113" s="440"/>
    </row>
    <row r="114" spans="1:4" s="200" customFormat="1">
      <c r="A114" s="203" t="s">
        <v>490</v>
      </c>
      <c r="B114" s="204"/>
      <c r="C114" s="204"/>
      <c r="D114" s="204"/>
    </row>
    <row r="115" spans="1:4" s="200" customFormat="1">
      <c r="A115" s="203" t="s">
        <v>491</v>
      </c>
      <c r="B115" s="204"/>
      <c r="C115" s="204"/>
      <c r="D115" s="204"/>
    </row>
    <row r="116" spans="1:4" s="200" customFormat="1" ht="32.25" customHeight="1">
      <c r="A116" s="427" t="s">
        <v>492</v>
      </c>
      <c r="B116" s="427"/>
      <c r="C116" s="427"/>
      <c r="D116" s="427"/>
    </row>
    <row r="117" spans="1:4" s="200" customFormat="1" ht="27.75" customHeight="1">
      <c r="A117" s="427" t="s">
        <v>625</v>
      </c>
      <c r="B117" s="427"/>
      <c r="C117" s="427"/>
      <c r="D117" s="427"/>
    </row>
    <row r="118" spans="1:4" s="200" customFormat="1">
      <c r="A118" s="203"/>
      <c r="B118" s="204"/>
      <c r="C118" s="204"/>
      <c r="D118" s="204"/>
    </row>
    <row r="119" spans="1:4" s="200" customFormat="1" ht="21.75" customHeight="1" thickBot="1">
      <c r="A119" s="427" t="s">
        <v>494</v>
      </c>
      <c r="B119" s="427"/>
      <c r="C119" s="427"/>
      <c r="D119" s="427"/>
    </row>
    <row r="120" spans="1:4" s="200" customFormat="1" ht="13.5" thickBot="1">
      <c r="A120" s="205"/>
      <c r="B120" s="256" t="s">
        <v>334</v>
      </c>
      <c r="C120" s="257" t="s">
        <v>333</v>
      </c>
      <c r="D120" s="207"/>
    </row>
    <row r="121" spans="1:4" s="200" customFormat="1" ht="30" customHeight="1" thickBot="1">
      <c r="A121" s="258" t="s">
        <v>495</v>
      </c>
      <c r="B121" s="209">
        <f>C20</f>
        <v>0</v>
      </c>
      <c r="C121" s="209">
        <f>D20</f>
        <v>0</v>
      </c>
      <c r="D121" s="210">
        <v>1</v>
      </c>
    </row>
    <row r="122" spans="1:4" s="200" customFormat="1" ht="26.25" thickBot="1">
      <c r="A122" s="258" t="s">
        <v>496</v>
      </c>
      <c r="B122" s="209">
        <f>C24</f>
        <v>0</v>
      </c>
      <c r="C122" s="209">
        <f>D24</f>
        <v>0</v>
      </c>
      <c r="D122" s="210">
        <v>2</v>
      </c>
    </row>
    <row r="123" spans="1:4" s="200" customFormat="1" ht="13.5" thickBot="1">
      <c r="A123" s="258" t="s">
        <v>497</v>
      </c>
      <c r="B123" s="209">
        <f>B121+B122</f>
        <v>0</v>
      </c>
      <c r="C123" s="209">
        <f>C121+C122</f>
        <v>0</v>
      </c>
      <c r="D123" s="210">
        <v>3</v>
      </c>
    </row>
    <row r="124" spans="1:4" s="200" customFormat="1" ht="13.5" thickBot="1">
      <c r="A124" s="258" t="s">
        <v>498</v>
      </c>
      <c r="B124" s="209">
        <f>C43</f>
        <v>0</v>
      </c>
      <c r="C124" s="209">
        <f>D43</f>
        <v>0</v>
      </c>
      <c r="D124" s="210">
        <v>4</v>
      </c>
    </row>
    <row r="125" spans="1:4" s="200" customFormat="1">
      <c r="A125" s="211" t="s">
        <v>499</v>
      </c>
      <c r="B125" s="428" t="e">
        <f>B123/B124</f>
        <v>#DIV/0!</v>
      </c>
      <c r="C125" s="428" t="e">
        <f>C123/C124</f>
        <v>#DIV/0!</v>
      </c>
      <c r="D125" s="430" t="s">
        <v>500</v>
      </c>
    </row>
    <row r="126" spans="1:4" s="200" customFormat="1" ht="15" thickBot="1">
      <c r="A126" s="208" t="s">
        <v>626</v>
      </c>
      <c r="B126" s="429"/>
      <c r="C126" s="429"/>
      <c r="D126" s="431"/>
    </row>
    <row r="127" spans="1:4" s="200" customFormat="1" ht="13.5" thickBot="1">
      <c r="A127" s="212" t="s">
        <v>502</v>
      </c>
      <c r="B127" s="149" t="s">
        <v>504</v>
      </c>
      <c r="C127" s="149" t="s">
        <v>504</v>
      </c>
      <c r="D127" s="432"/>
    </row>
    <row r="128" spans="1:4" s="200" customFormat="1" ht="15" thickBot="1">
      <c r="A128" s="208" t="s">
        <v>627</v>
      </c>
      <c r="B128" s="213">
        <f>C82</f>
        <v>0</v>
      </c>
      <c r="C128" s="213">
        <f>D82</f>
        <v>0</v>
      </c>
      <c r="D128" s="210">
        <v>5</v>
      </c>
    </row>
    <row r="129" spans="1:4" s="200" customFormat="1" ht="13.5" thickBot="1">
      <c r="A129" s="208" t="s">
        <v>506</v>
      </c>
      <c r="B129" s="214">
        <v>0</v>
      </c>
      <c r="C129" s="214">
        <v>0</v>
      </c>
      <c r="D129" s="210">
        <v>6</v>
      </c>
    </row>
    <row r="130" spans="1:4" s="200" customFormat="1" ht="13.5" thickBot="1">
      <c r="A130" s="208" t="s">
        <v>507</v>
      </c>
      <c r="B130" s="214">
        <v>0</v>
      </c>
      <c r="C130" s="214">
        <v>0</v>
      </c>
      <c r="D130" s="210">
        <v>7</v>
      </c>
    </row>
    <row r="131" spans="1:4" s="200" customFormat="1" ht="13.5" thickBot="1">
      <c r="A131" s="208" t="s">
        <v>508</v>
      </c>
      <c r="B131" s="214">
        <v>0</v>
      </c>
      <c r="C131" s="214">
        <v>0</v>
      </c>
      <c r="D131" s="210">
        <v>8</v>
      </c>
    </row>
    <row r="132" spans="1:4" s="200" customFormat="1" ht="36.75" customHeight="1" thickBot="1">
      <c r="A132" s="215" t="s">
        <v>628</v>
      </c>
      <c r="B132" s="213">
        <f>B128+B129+B130+B131</f>
        <v>0</v>
      </c>
      <c r="C132" s="213">
        <f>C128+C129+C130+C131</f>
        <v>0</v>
      </c>
      <c r="D132" s="210">
        <v>9</v>
      </c>
    </row>
    <row r="133" spans="1:4" s="200" customFormat="1" ht="22.5" customHeight="1">
      <c r="A133" s="259" t="s">
        <v>510</v>
      </c>
      <c r="B133" s="428" t="e">
        <f>B132/B130</f>
        <v>#DIV/0!</v>
      </c>
      <c r="C133" s="428" t="e">
        <f>C132/C130</f>
        <v>#DIV/0!</v>
      </c>
      <c r="D133" s="430" t="s">
        <v>511</v>
      </c>
    </row>
    <row r="134" spans="1:4" s="200" customFormat="1" ht="28.5" customHeight="1" thickBot="1">
      <c r="A134" s="207" t="s">
        <v>629</v>
      </c>
      <c r="B134" s="429"/>
      <c r="C134" s="429"/>
      <c r="D134" s="431"/>
    </row>
    <row r="135" spans="1:4" s="200" customFormat="1" ht="22.5" customHeight="1" thickBot="1">
      <c r="A135" s="208" t="s">
        <v>487</v>
      </c>
      <c r="B135" s="149" t="s">
        <v>504</v>
      </c>
      <c r="C135" s="149" t="s">
        <v>504</v>
      </c>
      <c r="D135" s="432"/>
    </row>
    <row r="136" spans="1:4" s="200" customFormat="1" ht="34.5" customHeight="1">
      <c r="A136" s="426" t="s">
        <v>514</v>
      </c>
      <c r="B136" s="426"/>
      <c r="C136" s="426"/>
      <c r="D136" s="426"/>
    </row>
  </sheetData>
  <sheetProtection algorithmName="SHA-512" hashValue="HLqkOXUsB4m3oD2sXfJrr4ksNH53rxPdA/6EarpyxIYr/EKd9igukHCXm0xFoIwifUnPdj9c6sq4I2atKFmZqQ==" saltValue="+GvUHhHgFEYoY5uaKyr3Iw==" spinCount="100000" sheet="1" objects="1" scenarios="1"/>
  <mergeCells count="33">
    <mergeCell ref="A1:D1"/>
    <mergeCell ref="A92:D92"/>
    <mergeCell ref="A2:D2"/>
    <mergeCell ref="A3:D3"/>
    <mergeCell ref="A5:D5"/>
    <mergeCell ref="A8:D8"/>
    <mergeCell ref="A13:D13"/>
    <mergeCell ref="A29:D29"/>
    <mergeCell ref="A56:D56"/>
    <mergeCell ref="A59:D59"/>
    <mergeCell ref="A88:E88"/>
    <mergeCell ref="A89:D89"/>
    <mergeCell ref="A91:D91"/>
    <mergeCell ref="A117:D117"/>
    <mergeCell ref="A96:D96"/>
    <mergeCell ref="A97:D97"/>
    <mergeCell ref="A103:D103"/>
    <mergeCell ref="B104:D104"/>
    <mergeCell ref="A106:D106"/>
    <mergeCell ref="A107:D107"/>
    <mergeCell ref="A108:D108"/>
    <mergeCell ref="A109:D109"/>
    <mergeCell ref="A112:D112"/>
    <mergeCell ref="A113:D113"/>
    <mergeCell ref="A116:D116"/>
    <mergeCell ref="A136:D136"/>
    <mergeCell ref="A119:D119"/>
    <mergeCell ref="B125:B126"/>
    <mergeCell ref="C125:C126"/>
    <mergeCell ref="D125:D127"/>
    <mergeCell ref="B133:B134"/>
    <mergeCell ref="C133:C134"/>
    <mergeCell ref="D133:D135"/>
  </mergeCells>
  <conditionalFormatting sqref="B51:D51">
    <cfRule type="containsText" dxfId="0" priority="1" operator="containsText" text="nu">
      <formula>NOT(ISERROR(SEARCH("nu",B51)))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1-Buget</vt:lpstr>
      <vt:lpstr>2-Investiție</vt:lpstr>
      <vt:lpstr>3- Proiectii-fin -Inv</vt:lpstr>
      <vt:lpstr>3A- Imobilizări</vt:lpstr>
      <vt:lpstr>Anexa 3 Bugetul  Proiectului</vt:lpstr>
      <vt:lpstr>Situații financiare A</vt:lpstr>
      <vt:lpstr>Situațiile financiare B</vt:lpstr>
      <vt:lpstr>Situațiile financiare C</vt:lpstr>
      <vt:lpstr>'Anexa 3 Bugetul  Proiectului'!Print_Area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Alina Bourosu</cp:lastModifiedBy>
  <cp:lastPrinted>2018-05-11T06:41:17Z</cp:lastPrinted>
  <dcterms:created xsi:type="dcterms:W3CDTF">2015-08-05T10:46:20Z</dcterms:created>
  <dcterms:modified xsi:type="dcterms:W3CDTF">2019-04-09T08:32:59Z</dcterms:modified>
</cp:coreProperties>
</file>